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julesconfino/Downloads/"/>
    </mc:Choice>
  </mc:AlternateContent>
  <xr:revisionPtr revIDLastSave="0" documentId="13_ncr:1_{223F3DAF-D328-5641-9F2D-336C09AF4A18}" xr6:coauthVersionLast="47" xr6:coauthVersionMax="47" xr10:uidLastSave="{00000000-0000-0000-0000-000000000000}"/>
  <bookViews>
    <workbookView xWindow="19180" yWindow="620" windowWidth="33280" windowHeight="20160" xr2:uid="{00000000-000D-0000-FFFF-FFFF00000000}"/>
  </bookViews>
  <sheets>
    <sheet name="Comptes annuels" sheetId="23" r:id="rId1"/>
    <sheet name="Dons&amp;libéralités" sheetId="27" r:id="rId2"/>
    <sheet name="Dons anonymes" sheetId="28" r:id="rId3"/>
    <sheet name="Feuil3" sheetId="3" state="hidden" r:id="rId4"/>
  </sheets>
  <definedNames>
    <definedName name="Print_Area" localSheetId="0">'Comptes annuels'!$A$1:$D$51</definedName>
    <definedName name="Print_Area" localSheetId="2">'Dons anonymes'!$A$1:$C$44</definedName>
    <definedName name="Print_Area" localSheetId="1">'Dons&amp;libéralités'!$A$1:$H$88</definedName>
    <definedName name="Print_Titles" localSheetId="2">'Dons anonymes'!$12:$12</definedName>
    <definedName name="Print_Titles" localSheetId="1">'Dons&amp;libéralités'!$15:$15</definedName>
    <definedName name="Réponses" localSheetId="2">#REF!</definedName>
    <definedName name="Réponses" localSheetId="1">#REF!</definedName>
    <definedName name="Répons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27" l="1"/>
  <c r="H88" i="27"/>
  <c r="B40" i="23"/>
  <c r="D40" i="23"/>
  <c r="D28" i="23"/>
  <c r="B28" i="23"/>
  <c r="B10" i="28"/>
  <c r="B11" i="27"/>
  <c r="D19" i="23"/>
  <c r="D13" i="23"/>
  <c r="B19" i="23"/>
  <c r="B13" i="23"/>
  <c r="B43" i="28"/>
  <c r="D51" i="23" l="1"/>
  <c r="B24" i="23"/>
  <c r="D24" i="23"/>
  <c r="B51" i="23"/>
  <c r="D26" i="23" l="1"/>
  <c r="C26" i="23"/>
  <c r="B26" i="23"/>
  <c r="D11" i="23"/>
  <c r="C11" i="23"/>
  <c r="B11" i="23"/>
  <c r="B7" i="3" l="1"/>
  <c r="B4" i="3"/>
  <c r="B3" i="3"/>
  <c r="B5" i="3" s="1"/>
</calcChain>
</file>

<file path=xl/sharedStrings.xml><?xml version="1.0" encoding="utf-8"?>
<sst xmlns="http://schemas.openxmlformats.org/spreadsheetml/2006/main" count="131" uniqueCount="112">
  <si>
    <t>Année de référence</t>
  </si>
  <si>
    <t>temps de travail par semaine (objectif)</t>
  </si>
  <si>
    <t>temps de travail par jour (objectif)</t>
  </si>
  <si>
    <t>Nombre de jours de travail dans l'année de référence</t>
  </si>
  <si>
    <t>temps de travail annuel à 100 %</t>
  </si>
  <si>
    <t>Nombre de semaines de travail dans l'année de référence</t>
  </si>
  <si>
    <t>Nom de l'organisation politique :</t>
  </si>
  <si>
    <t>TOTAL</t>
  </si>
  <si>
    <t>Adresse</t>
  </si>
  <si>
    <t>Code postal</t>
  </si>
  <si>
    <t>Ville</t>
  </si>
  <si>
    <t>Pays</t>
  </si>
  <si>
    <t>Date du jour :</t>
  </si>
  <si>
    <t>Type de contribution</t>
  </si>
  <si>
    <t>Les types de contributions sont disponibles sur une liste déroulante lorsque vous vous positionnez sur les cellules de la colonne G.</t>
  </si>
  <si>
    <t>COMPTES ANNUELS</t>
  </si>
  <si>
    <t>TOTAL DE L'ACTIF</t>
  </si>
  <si>
    <t>Capital</t>
  </si>
  <si>
    <t>Réserves</t>
  </si>
  <si>
    <t>I. ACTIFS CIRCULANTS</t>
  </si>
  <si>
    <t>II. ACTIFS IMMOBILISES</t>
  </si>
  <si>
    <t>I. FONDS ETRANGERS</t>
  </si>
  <si>
    <t>II. FONDS PROPRES</t>
  </si>
  <si>
    <t>Aides financières aux candidats</t>
  </si>
  <si>
    <t>Liquidités et titres</t>
  </si>
  <si>
    <t>Créances</t>
  </si>
  <si>
    <t>Stocks</t>
  </si>
  <si>
    <t>Comptes de régularisation actif</t>
  </si>
  <si>
    <t>Autres dettes à court terme</t>
  </si>
  <si>
    <t>Comptes de régularisation passif et provisions</t>
  </si>
  <si>
    <t>Autres dettes à long terme</t>
  </si>
  <si>
    <t>Immeubles</t>
  </si>
  <si>
    <t>Immobilisations incorporelles</t>
  </si>
  <si>
    <t>Charges financières</t>
  </si>
  <si>
    <t>Cotisations des membres</t>
  </si>
  <si>
    <t>Contributions des élus</t>
  </si>
  <si>
    <t>Aides financières à d'autres formations politiques ou organismes</t>
  </si>
  <si>
    <t>Refacturation à des tiers</t>
  </si>
  <si>
    <t>Produits financiers</t>
  </si>
  <si>
    <t>Résultat de l'exercice (Perte)</t>
  </si>
  <si>
    <t>Résultat de l'exercice (Bénéfice)</t>
  </si>
  <si>
    <t>CHARGES</t>
  </si>
  <si>
    <t>PRODUITS</t>
  </si>
  <si>
    <t>Dettes financières à court terme</t>
  </si>
  <si>
    <t>Dettes financières à long terme</t>
  </si>
  <si>
    <t>I. FRAIS POLITIQUES</t>
  </si>
  <si>
    <t>Campagnes</t>
  </si>
  <si>
    <t xml:space="preserve"> - Campagnes de votation</t>
  </si>
  <si>
    <t xml:space="preserve"> - Campagnes d'élection</t>
  </si>
  <si>
    <t>Autres frais politiques</t>
  </si>
  <si>
    <t xml:space="preserve"> - Organisation d'évènements</t>
  </si>
  <si>
    <t>Salaires et charges sociales</t>
  </si>
  <si>
    <t>Indemnités et débours</t>
  </si>
  <si>
    <t>Amortissements et réductions de valeur</t>
  </si>
  <si>
    <t>Loyers et charges d'énergie, téléphone et internet</t>
  </si>
  <si>
    <t>Charges d'administration et de matériel</t>
  </si>
  <si>
    <t>Charges exceptionnelles</t>
  </si>
  <si>
    <t>II. FRAIS GENERAUX</t>
  </si>
  <si>
    <t>I. FINANCEMENTS</t>
  </si>
  <si>
    <t>Autres produits courants</t>
  </si>
  <si>
    <t>Produits exceptionnels</t>
  </si>
  <si>
    <t>Liste des dons anonymes ou reçus sous pseudonyme</t>
  </si>
  <si>
    <t>Date du don</t>
  </si>
  <si>
    <t>Montant (CHF)</t>
  </si>
  <si>
    <t>COMPTE DE FONCTIONNEMENT (EN CHF)</t>
  </si>
  <si>
    <t>TOTAL DU PASSIF</t>
  </si>
  <si>
    <t>Impôts et taxes</t>
  </si>
  <si>
    <t>Frais de véhicules ou de mobilité</t>
  </si>
  <si>
    <t>Contributions d'autres organisations politiques</t>
  </si>
  <si>
    <t>Montant
(CHF)</t>
  </si>
  <si>
    <t>Si plusieurs dons sont effectués par une même personne, le montant TOTAL doit être indiqué.</t>
  </si>
  <si>
    <t>Liste des donateurs (dons dès CHF 5'000)</t>
  </si>
  <si>
    <t>Exercice comptable</t>
  </si>
  <si>
    <t>Don reversé à :</t>
  </si>
  <si>
    <t xml:space="preserve">Date d'envoi </t>
  </si>
  <si>
    <t>Nom de l'organisation politique</t>
  </si>
  <si>
    <t>Bilan (en CHF)</t>
  </si>
  <si>
    <t>Immobilisations financières (titres, prêts, participations)</t>
  </si>
  <si>
    <t>Immobilisations corporelles meubles (mobilier, matériel, véhicules)</t>
  </si>
  <si>
    <t>II. AUTRES PRODUITS</t>
  </si>
  <si>
    <t xml:space="preserve"> - Initiatives et référendums</t>
  </si>
  <si>
    <t xml:space="preserve"> - Publicité (flyers, affiches, publication, produits dérivés)</t>
  </si>
  <si>
    <t>Produits résultant de ventes / prestations (publications, séminaires, etc.)</t>
  </si>
  <si>
    <t>Montant total des dons reçus (y compris dons inférieurs à 5'000 CHF) :</t>
  </si>
  <si>
    <t>-  Communication (site internet, réseaux sociaux, medias, journaux)</t>
  </si>
  <si>
    <t>Prélèvement provisions</t>
  </si>
  <si>
    <t>Dotation provisions</t>
  </si>
  <si>
    <t>Identité de la personne physique / morale</t>
  </si>
  <si>
    <t>Dons et libéralités inférieurs à CHF 5'000</t>
  </si>
  <si>
    <t>Dons et libéralités supérieurs à CHF 5'000</t>
  </si>
  <si>
    <t>Parti socialiste lausannois</t>
  </si>
  <si>
    <t>Financière</t>
  </si>
  <si>
    <t>Moeschler</t>
  </si>
  <si>
    <t>Émilie</t>
  </si>
  <si>
    <t>avenue du Temple 4</t>
  </si>
  <si>
    <t>Lausanne</t>
  </si>
  <si>
    <t>CH</t>
  </si>
  <si>
    <t>Germond</t>
  </si>
  <si>
    <t>Florence</t>
  </si>
  <si>
    <t>avenue de Beaulieu 45</t>
  </si>
  <si>
    <t>Junod</t>
  </si>
  <si>
    <t>Grégoire</t>
  </si>
  <si>
    <t>Chemin de Villard 21</t>
  </si>
  <si>
    <t>Salzmann</t>
  </si>
  <si>
    <t>Yvan</t>
  </si>
  <si>
    <t>rue du Valentin 61</t>
  </si>
  <si>
    <t>Philippoz</t>
  </si>
  <si>
    <t>Roland</t>
  </si>
  <si>
    <t>rue du Maupas 83</t>
  </si>
  <si>
    <t>Mieli</t>
  </si>
  <si>
    <t>Gaelle</t>
  </si>
  <si>
    <t>Avenue Frédéric-César-de-la-Harpe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</si>
</sst>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;@"/>
  </numFmts>
  <fonts count="10" x14ac:knownFonts="1">
    <font>
      <sz val="10"/>
      <color theme="1"/>
      <name val="Trebuchet MS"/>
      <family val="2"/>
    </font>
    <font>
      <sz val="10"/>
      <color rgb="FFFF0000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Trebuchet MS"/>
      <family val="2"/>
    </font>
    <font>
      <sz val="9"/>
      <color rgb="FFFF0000"/>
      <name val="Trebuchet MS"/>
      <family val="2"/>
    </font>
    <font>
      <b/>
      <sz val="10"/>
      <color theme="0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14"/>
      <color theme="0"/>
      <name val="Trebuchet MS"/>
      <family val="2"/>
    </font>
    <font>
      <b/>
      <sz val="10"/>
      <name val="Trebuchet MS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theme="4" tint="-0.2499465926084170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2" borderId="1" xfId="0" applyFont="1" applyFill="1" applyBorder="1"/>
    <xf numFmtId="1" fontId="0" fillId="3" borderId="1" xfId="0" applyNumberFormat="1" applyFill="1" applyBorder="1" applyAlignment="1" applyProtection="1">
      <alignment horizontal="right"/>
      <protection locked="0"/>
    </xf>
    <xf numFmtId="4" fontId="0" fillId="3" borderId="1" xfId="0" applyNumberFormat="1" applyFill="1" applyBorder="1" applyAlignment="1" applyProtection="1">
      <alignment horizontal="right"/>
      <protection locked="0"/>
    </xf>
    <xf numFmtId="4" fontId="0" fillId="4" borderId="1" xfId="0" applyNumberFormat="1" applyFill="1" applyBorder="1" applyAlignment="1" applyProtection="1">
      <alignment horizontal="right"/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5" fillId="5" borderId="1" xfId="0" applyFont="1" applyFill="1" applyBorder="1" applyAlignment="1">
      <alignment vertical="center"/>
    </xf>
    <xf numFmtId="0" fontId="2" fillId="0" borderId="0" xfId="0" applyFont="1"/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1" fontId="8" fillId="5" borderId="0" xfId="0" applyNumberFormat="1" applyFont="1" applyFill="1" applyAlignment="1">
      <alignment horizontal="center" vertical="center"/>
    </xf>
    <xf numFmtId="1" fontId="5" fillId="5" borderId="26" xfId="0" applyNumberFormat="1" applyFont="1" applyFill="1" applyBorder="1" applyAlignment="1">
      <alignment horizontal="center" vertical="center"/>
    </xf>
    <xf numFmtId="14" fontId="5" fillId="5" borderId="8" xfId="0" applyNumberFormat="1" applyFont="1" applyFill="1" applyBorder="1" applyAlignment="1">
      <alignment vertical="center"/>
    </xf>
    <xf numFmtId="14" fontId="5" fillId="5" borderId="9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4" fontId="5" fillId="5" borderId="25" xfId="0" applyNumberFormat="1" applyFont="1" applyFill="1" applyBorder="1" applyAlignment="1">
      <alignment vertical="center"/>
    </xf>
    <xf numFmtId="14" fontId="5" fillId="5" borderId="27" xfId="0" applyNumberFormat="1" applyFont="1" applyFill="1" applyBorder="1" applyAlignment="1">
      <alignment vertical="center"/>
    </xf>
    <xf numFmtId="1" fontId="5" fillId="5" borderId="29" xfId="0" applyNumberFormat="1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vertical="center"/>
    </xf>
    <xf numFmtId="14" fontId="2" fillId="6" borderId="5" xfId="0" applyNumberFormat="1" applyFont="1" applyFill="1" applyBorder="1" applyAlignment="1">
      <alignment vertical="center"/>
    </xf>
    <xf numFmtId="0" fontId="3" fillId="0" borderId="0" xfId="0" applyFont="1"/>
    <xf numFmtId="0" fontId="4" fillId="0" borderId="0" xfId="0" applyFont="1" applyAlignment="1">
      <alignment vertical="top" wrapText="1"/>
    </xf>
    <xf numFmtId="14" fontId="0" fillId="0" borderId="0" xfId="0" applyNumberFormat="1"/>
    <xf numFmtId="0" fontId="2" fillId="0" borderId="0" xfId="0" applyFont="1" applyAlignment="1">
      <alignment vertical="center"/>
    </xf>
    <xf numFmtId="14" fontId="0" fillId="0" borderId="3" xfId="0" applyNumberFormat="1" applyBorder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22" xfId="0" applyNumberFormat="1" applyBorder="1" applyAlignment="1">
      <alignment vertical="center"/>
    </xf>
    <xf numFmtId="14" fontId="0" fillId="0" borderId="23" xfId="0" applyNumberFormat="1" applyBorder="1" applyAlignment="1">
      <alignment vertical="center"/>
    </xf>
    <xf numFmtId="14" fontId="0" fillId="0" borderId="3" xfId="0" quotePrefix="1" applyNumberFormat="1" applyBorder="1" applyAlignment="1">
      <alignment vertical="center"/>
    </xf>
    <xf numFmtId="14" fontId="0" fillId="0" borderId="1" xfId="0" quotePrefix="1" applyNumberFormat="1" applyBorder="1" applyAlignment="1">
      <alignment vertical="center"/>
    </xf>
    <xf numFmtId="14" fontId="0" fillId="0" borderId="24" xfId="0" quotePrefix="1" applyNumberFormat="1" applyBorder="1" applyAlignment="1">
      <alignment vertical="center"/>
    </xf>
    <xf numFmtId="1" fontId="5" fillId="5" borderId="3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3" fontId="0" fillId="7" borderId="36" xfId="0" applyNumberFormat="1" applyFill="1" applyBorder="1" applyAlignment="1" applyProtection="1">
      <alignment vertical="center"/>
      <protection locked="0"/>
    </xf>
    <xf numFmtId="14" fontId="0" fillId="7" borderId="15" xfId="0" applyNumberFormat="1" applyFill="1" applyBorder="1" applyAlignment="1" applyProtection="1">
      <alignment vertical="center"/>
      <protection locked="0"/>
    </xf>
    <xf numFmtId="14" fontId="0" fillId="7" borderId="5" xfId="0" applyNumberFormat="1" applyFill="1" applyBorder="1" applyAlignment="1" applyProtection="1">
      <alignment vertical="center"/>
      <protection locked="0"/>
    </xf>
    <xf numFmtId="3" fontId="0" fillId="7" borderId="4" xfId="0" applyNumberFormat="1" applyFill="1" applyBorder="1" applyAlignment="1" applyProtection="1">
      <alignment vertical="center"/>
      <protection locked="0"/>
    </xf>
    <xf numFmtId="14" fontId="0" fillId="7" borderId="2" xfId="0" applyNumberFormat="1" applyFill="1" applyBorder="1" applyAlignment="1" applyProtection="1">
      <alignment vertical="center"/>
      <protection locked="0"/>
    </xf>
    <xf numFmtId="14" fontId="0" fillId="7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3" fontId="0" fillId="7" borderId="1" xfId="0" applyNumberFormat="1" applyFill="1" applyBorder="1" applyAlignment="1" applyProtection="1">
      <alignment vertical="center"/>
      <protection locked="0"/>
    </xf>
    <xf numFmtId="14" fontId="2" fillId="6" borderId="3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6" fillId="0" borderId="0" xfId="0" applyNumberFormat="1" applyFont="1" applyAlignment="1">
      <alignment vertical="center"/>
    </xf>
    <xf numFmtId="3" fontId="0" fillId="0" borderId="13" xfId="0" applyNumberFormat="1" applyBorder="1" applyAlignment="1">
      <alignment vertical="center"/>
    </xf>
    <xf numFmtId="3" fontId="0" fillId="6" borderId="17" xfId="0" applyNumberFormat="1" applyFill="1" applyBorder="1" applyAlignment="1">
      <alignment vertical="center"/>
    </xf>
    <xf numFmtId="3" fontId="5" fillId="5" borderId="9" xfId="0" applyNumberFormat="1" applyFont="1" applyFill="1" applyBorder="1" applyAlignment="1">
      <alignment vertical="center"/>
    </xf>
    <xf numFmtId="3" fontId="0" fillId="6" borderId="2" xfId="0" applyNumberFormat="1" applyFill="1" applyBorder="1" applyAlignment="1">
      <alignment vertical="center"/>
    </xf>
    <xf numFmtId="3" fontId="5" fillId="5" borderId="20" xfId="0" applyNumberFormat="1" applyFont="1" applyFill="1" applyBorder="1" applyAlignment="1">
      <alignment vertical="center"/>
    </xf>
    <xf numFmtId="3" fontId="0" fillId="0" borderId="0" xfId="0" applyNumberFormat="1"/>
    <xf numFmtId="3" fontId="0" fillId="0" borderId="4" xfId="0" applyNumberFormat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0" fillId="6" borderId="4" xfId="0" applyNumberFormat="1" applyFill="1" applyBorder="1" applyAlignment="1">
      <alignment vertical="center"/>
    </xf>
    <xf numFmtId="3" fontId="0" fillId="0" borderId="35" xfId="0" applyNumberFormat="1" applyBorder="1" applyAlignment="1">
      <alignment vertical="center"/>
    </xf>
    <xf numFmtId="3" fontId="5" fillId="5" borderId="10" xfId="0" applyNumberFormat="1" applyFont="1" applyFill="1" applyBorder="1" applyAlignment="1">
      <alignment vertical="center"/>
    </xf>
    <xf numFmtId="3" fontId="0" fillId="8" borderId="4" xfId="0" applyNumberFormat="1" applyFill="1" applyBorder="1" applyAlignment="1">
      <alignment vertical="center"/>
    </xf>
    <xf numFmtId="3" fontId="0" fillId="0" borderId="1" xfId="0" applyNumberFormat="1" applyBorder="1" applyAlignment="1" applyProtection="1">
      <alignment vertical="center"/>
      <protection locked="0"/>
    </xf>
    <xf numFmtId="3" fontId="0" fillId="0" borderId="4" xfId="0" applyNumberFormat="1" applyBorder="1" applyAlignment="1" applyProtection="1">
      <alignment vertical="center"/>
      <protection locked="0"/>
    </xf>
    <xf numFmtId="3" fontId="0" fillId="0" borderId="23" xfId="0" applyNumberFormat="1" applyBorder="1" applyAlignment="1" applyProtection="1">
      <alignment vertical="center"/>
      <protection locked="0"/>
    </xf>
    <xf numFmtId="3" fontId="0" fillId="0" borderId="35" xfId="0" applyNumberFormat="1" applyBorder="1" applyAlignment="1" applyProtection="1">
      <alignment vertical="center"/>
      <protection locked="0"/>
    </xf>
    <xf numFmtId="3" fontId="0" fillId="0" borderId="17" xfId="0" applyNumberFormat="1" applyBorder="1" applyAlignment="1" applyProtection="1">
      <alignment vertical="center"/>
      <protection locked="0"/>
    </xf>
    <xf numFmtId="3" fontId="0" fillId="8" borderId="4" xfId="0" applyNumberForma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/>
    <xf numFmtId="3" fontId="5" fillId="5" borderId="7" xfId="0" applyNumberFormat="1" applyFont="1" applyFill="1" applyBorder="1" applyAlignment="1">
      <alignment vertical="center"/>
    </xf>
    <xf numFmtId="14" fontId="0" fillId="0" borderId="32" xfId="0" applyNumberFormat="1" applyBorder="1" applyAlignment="1">
      <alignment vertical="center"/>
    </xf>
    <xf numFmtId="14" fontId="0" fillId="0" borderId="33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14" fontId="2" fillId="6" borderId="31" xfId="0" applyNumberFormat="1" applyFont="1" applyFill="1" applyBorder="1" applyAlignment="1">
      <alignment horizontal="left" vertical="center"/>
    </xf>
    <xf numFmtId="14" fontId="2" fillId="6" borderId="2" xfId="0" applyNumberFormat="1" applyFont="1" applyFill="1" applyBorder="1" applyAlignment="1">
      <alignment horizontal="left" vertical="center"/>
    </xf>
    <xf numFmtId="14" fontId="2" fillId="6" borderId="18" xfId="0" applyNumberFormat="1" applyFont="1" applyFill="1" applyBorder="1" applyAlignment="1">
      <alignment horizontal="left" vertical="center"/>
    </xf>
    <xf numFmtId="14" fontId="2" fillId="6" borderId="1" xfId="0" applyNumberFormat="1" applyFont="1" applyFill="1" applyBorder="1" applyAlignment="1">
      <alignment horizontal="left" vertical="center"/>
    </xf>
    <xf numFmtId="3" fontId="2" fillId="6" borderId="19" xfId="0" applyNumberFormat="1" applyFont="1" applyFill="1" applyBorder="1" applyAlignment="1" applyProtection="1">
      <alignment vertical="center"/>
      <protection locked="0"/>
    </xf>
    <xf numFmtId="3" fontId="2" fillId="6" borderId="4" xfId="0" applyNumberFormat="1" applyFont="1" applyFill="1" applyBorder="1" applyAlignment="1" applyProtection="1">
      <alignment vertical="center"/>
      <protection locked="0"/>
    </xf>
    <xf numFmtId="14" fontId="0" fillId="7" borderId="1" xfId="0" applyNumberFormat="1" applyFill="1" applyBorder="1" applyAlignment="1" applyProtection="1">
      <alignment vertical="center" wrapText="1"/>
      <protection locked="0"/>
    </xf>
    <xf numFmtId="1" fontId="0" fillId="7" borderId="2" xfId="0" applyNumberFormat="1" applyFill="1" applyBorder="1" applyAlignment="1" applyProtection="1">
      <alignment vertical="center" wrapText="1"/>
      <protection locked="0"/>
    </xf>
    <xf numFmtId="14" fontId="0" fillId="7" borderId="2" xfId="0" applyNumberFormat="1" applyFill="1" applyBorder="1" applyAlignment="1" applyProtection="1">
      <alignment vertical="center" wrapText="1"/>
      <protection locked="0"/>
    </xf>
    <xf numFmtId="14" fontId="0" fillId="7" borderId="6" xfId="0" applyNumberFormat="1" applyFill="1" applyBorder="1" applyAlignment="1" applyProtection="1">
      <alignment vertical="center" wrapText="1"/>
      <protection locked="0"/>
    </xf>
    <xf numFmtId="1" fontId="0" fillId="7" borderId="15" xfId="0" applyNumberFormat="1" applyFill="1" applyBorder="1" applyAlignment="1" applyProtection="1">
      <alignment vertical="center" wrapText="1"/>
      <protection locked="0"/>
    </xf>
    <xf numFmtId="14" fontId="0" fillId="7" borderId="15" xfId="0" applyNumberFormat="1" applyFill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16" xfId="0" applyFont="1" applyBorder="1" applyAlignment="1" applyProtection="1">
      <alignment vertical="center"/>
      <protection locked="0"/>
    </xf>
    <xf numFmtId="0" fontId="9" fillId="0" borderId="17" xfId="0" applyFont="1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14" fontId="0" fillId="7" borderId="4" xfId="0" applyNumberFormat="1" applyFill="1" applyBorder="1" applyAlignment="1" applyProtection="1">
      <alignment vertical="center" wrapText="1"/>
      <protection locked="0"/>
    </xf>
    <xf numFmtId="3" fontId="0" fillId="7" borderId="6" xfId="0" applyNumberFormat="1" applyFill="1" applyBorder="1" applyAlignment="1" applyProtection="1">
      <alignment vertical="center"/>
      <protection locked="0"/>
    </xf>
    <xf numFmtId="14" fontId="0" fillId="7" borderId="36" xfId="0" applyNumberFormat="1" applyFill="1" applyBorder="1" applyAlignment="1" applyProtection="1">
      <alignment vertical="center" wrapText="1"/>
      <protection locked="0"/>
    </xf>
    <xf numFmtId="14" fontId="0" fillId="7" borderId="31" xfId="0" applyNumberFormat="1" applyFill="1" applyBorder="1" applyAlignment="1" applyProtection="1">
      <alignment vertical="center" wrapText="1"/>
      <protection locked="0"/>
    </xf>
    <xf numFmtId="3" fontId="0" fillId="6" borderId="1" xfId="0" applyNumberFormat="1" applyFill="1" applyBorder="1" applyAlignment="1">
      <alignment horizontal="right" vertical="center"/>
    </xf>
    <xf numFmtId="14" fontId="0" fillId="7" borderId="17" xfId="0" applyNumberForma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14" fontId="0" fillId="7" borderId="40" xfId="0" applyNumberFormat="1" applyFill="1" applyBorder="1" applyAlignment="1" applyProtection="1">
      <alignment vertical="center" wrapText="1"/>
      <protection locked="0"/>
    </xf>
    <xf numFmtId="14" fontId="0" fillId="7" borderId="19" xfId="0" applyNumberForma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horizontal="center"/>
    </xf>
    <xf numFmtId="165" fontId="0" fillId="0" borderId="0" xfId="0" applyNumberFormat="1" applyAlignment="1">
      <alignment horizontal="center"/>
    </xf>
    <xf numFmtId="0" fontId="5" fillId="5" borderId="1" xfId="0" applyFont="1" applyFill="1" applyBorder="1" applyAlignment="1">
      <alignment vertical="center" wrapText="1"/>
    </xf>
    <xf numFmtId="0" fontId="0" fillId="0" borderId="39" xfId="0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14" fontId="5" fillId="10" borderId="2" xfId="0" applyNumberFormat="1" applyFont="1" applyFill="1" applyBorder="1" applyAlignment="1">
      <alignment wrapText="1"/>
    </xf>
    <xf numFmtId="3" fontId="0" fillId="0" borderId="7" xfId="0" applyNumberFormat="1" applyBorder="1" applyAlignment="1">
      <alignment horizontal="left" vertical="center"/>
    </xf>
    <xf numFmtId="0" fontId="0" fillId="0" borderId="16" xfId="0" applyBorder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4" fontId="5" fillId="9" borderId="12" xfId="0" applyNumberFormat="1" applyFont="1" applyFill="1" applyBorder="1" applyAlignment="1">
      <alignment horizontal="center" vertical="center" wrapText="1"/>
    </xf>
    <xf numFmtId="14" fontId="5" fillId="9" borderId="14" xfId="0" applyNumberFormat="1" applyFont="1" applyFill="1" applyBorder="1" applyAlignment="1">
      <alignment horizontal="center" vertical="center" wrapText="1"/>
    </xf>
    <xf numFmtId="0" fontId="5" fillId="9" borderId="3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14" fontId="5" fillId="5" borderId="41" xfId="0" applyNumberFormat="1" applyFont="1" applyFill="1" applyBorder="1" applyAlignment="1">
      <alignment horizontal="center" vertical="center" wrapText="1"/>
    </xf>
    <xf numFmtId="0" fontId="5" fillId="5" borderId="42" xfId="0" applyFont="1" applyFill="1" applyBorder="1" applyAlignment="1">
      <alignment horizontal="center" vertical="center" wrapText="1"/>
    </xf>
    <xf numFmtId="14" fontId="5" fillId="5" borderId="43" xfId="0" applyNumberFormat="1" applyFont="1" applyFill="1" applyBorder="1" applyAlignment="1">
      <alignment horizontal="center" vertical="center" wrapText="1"/>
    </xf>
    <xf numFmtId="14" fontId="0" fillId="7" borderId="11" xfId="0" applyNumberFormat="1" applyFill="1" applyBorder="1" applyAlignment="1" applyProtection="1">
      <alignment vertical="center"/>
      <protection locked="0"/>
    </xf>
    <xf numFmtId="3" fontId="0" fillId="7" borderId="12" xfId="0" applyNumberFormat="1" applyFill="1" applyBorder="1" applyAlignment="1" applyProtection="1">
      <alignment vertical="center"/>
      <protection locked="0"/>
    </xf>
    <xf numFmtId="14" fontId="0" fillId="7" borderId="37" xfId="0" applyNumberFormat="1" applyFill="1" applyBorder="1" applyAlignment="1" applyProtection="1">
      <alignment vertical="center" wrapText="1"/>
      <protection locked="0"/>
    </xf>
    <xf numFmtId="14" fontId="5" fillId="5" borderId="28" xfId="0" applyNumberFormat="1" applyFont="1" applyFill="1" applyBorder="1" applyAlignment="1">
      <alignment horizontal="center" vertical="center"/>
    </xf>
    <xf numFmtId="14" fontId="5" fillId="5" borderId="21" xfId="0" applyNumberFormat="1" applyFont="1" applyFill="1" applyBorder="1" applyAlignment="1">
      <alignment horizontal="center" vertical="center"/>
    </xf>
    <xf numFmtId="3" fontId="5" fillId="5" borderId="30" xfId="0" applyNumberFormat="1" applyFont="1" applyFill="1" applyBorder="1" applyAlignment="1">
      <alignment horizontal="center" vertical="center"/>
    </xf>
    <xf numFmtId="14" fontId="0" fillId="7" borderId="31" xfId="0" applyNumberFormat="1" applyFill="1" applyBorder="1" applyAlignment="1" applyProtection="1">
      <alignment vertical="center" wrapText="1"/>
      <protection locked="0"/>
    </xf>
    <xf numFmtId="14" fontId="0" fillId="7" borderId="17" xfId="0" applyNumberFormat="1" applyFill="1" applyBorder="1" applyAlignment="1" applyProtection="1">
      <alignment vertical="center" wrapText="1"/>
      <protection locked="0"/>
    </xf>
    <xf numFmtId="14" fontId="0" fillId="6" borderId="2" xfId="0" applyNumberFormat="1" applyFill="1" applyBorder="1" applyAlignment="1">
      <alignment horizontal="left" vertical="center"/>
    </xf>
    <xf numFmtId="14" fontId="0" fillId="6" borderId="18" xfId="0" applyNumberFormat="1" applyFill="1" applyBorder="1" applyAlignment="1">
      <alignment horizontal="left" vertical="center"/>
    </xf>
    <xf numFmtId="14" fontId="0" fillId="6" borderId="16" xfId="0" applyNumberFormat="1" applyFill="1" applyBorder="1" applyAlignment="1">
      <alignment horizontal="left" vertical="center"/>
    </xf>
    <xf numFmtId="14" fontId="0" fillId="6" borderId="17" xfId="0" applyNumberFormat="1" applyFill="1" applyBorder="1" applyAlignment="1">
      <alignment horizontal="left" vertical="center"/>
    </xf>
    <xf numFmtId="14" fontId="5" fillId="9" borderId="28" xfId="0" applyNumberFormat="1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7" xfId="0" applyBorder="1" applyAlignment="1" applyProtection="1">
      <alignment vertical="center" wrapText="1"/>
      <protection locked="0"/>
    </xf>
  </cellXfs>
  <cellStyles count="1">
    <cellStyle name="Normal" xfId="0" builtinId="0"/>
  </cellStyles>
  <dxfs count="4">
    <dxf>
      <font>
        <b/>
        <i val="0"/>
        <color auto="1"/>
      </font>
      <fill>
        <patternFill>
          <bgColor rgb="FFFF3300"/>
        </patternFill>
      </fill>
    </dxf>
    <dxf>
      <font>
        <color auto="1"/>
      </font>
      <fill>
        <patternFill>
          <bgColor theme="9"/>
        </patternFill>
      </fill>
    </dxf>
    <dxf>
      <font>
        <b/>
        <i val="0"/>
        <color auto="1"/>
      </font>
      <fill>
        <patternFill>
          <bgColor rgb="FFFF3300"/>
        </patternFill>
      </fill>
    </dxf>
    <dxf>
      <font>
        <b/>
        <i val="0"/>
        <color auto="1"/>
      </font>
      <fill>
        <patternFill>
          <bgColor theme="9"/>
        </patternFill>
      </fill>
    </dxf>
  </dxfs>
  <tableStyles count="0" defaultTableStyle="TableStyleMedium2" defaultPivotStyle="PivotStyleLight16"/>
  <colors>
    <mruColors>
      <color rgb="FFFF3300"/>
      <color rgb="FF66FF66"/>
      <color rgb="FF2F75B5"/>
      <color rgb="FFFFCCCC"/>
      <color rgb="FFFFF2CC"/>
      <color rgb="FFFF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112D8-7BD1-4821-8BC7-A0B2D7A5DAAB}">
  <sheetPr>
    <pageSetUpPr fitToPage="1"/>
  </sheetPr>
  <dimension ref="A1:J51"/>
  <sheetViews>
    <sheetView showGridLines="0" tabSelected="1" topLeftCell="A5" zoomScale="123" zoomScaleNormal="100" zoomScaleSheetLayoutView="100" workbookViewId="0">
      <selection activeCell="D29" sqref="D29"/>
    </sheetView>
  </sheetViews>
  <sheetFormatPr baseColWidth="10" defaultColWidth="11.3984375" defaultRowHeight="13" x14ac:dyDescent="0.15"/>
  <cols>
    <col min="1" max="1" width="65.796875" customWidth="1"/>
    <col min="2" max="2" width="13.19921875" style="61" customWidth="1"/>
    <col min="3" max="3" width="65.796875" customWidth="1"/>
    <col min="4" max="4" width="13.19921875" style="61" customWidth="1"/>
    <col min="5" max="5" width="9.796875" customWidth="1"/>
    <col min="6" max="8" width="11.19921875" customWidth="1"/>
    <col min="9" max="9" width="55.3984375" customWidth="1"/>
    <col min="10" max="10" width="11.3984375" customWidth="1"/>
  </cols>
  <sheetData>
    <row r="1" spans="1:10" s="7" customFormat="1" ht="18" customHeight="1" x14ac:dyDescent="0.15">
      <c r="A1" s="11"/>
      <c r="B1" s="53"/>
      <c r="D1" s="54"/>
      <c r="E1" s="11"/>
      <c r="F1" s="11"/>
      <c r="G1" s="11"/>
      <c r="H1" s="11"/>
      <c r="J1" s="12"/>
    </row>
    <row r="2" spans="1:10" s="7" customFormat="1" ht="18" customHeight="1" x14ac:dyDescent="0.15">
      <c r="B2" s="54"/>
      <c r="C2" s="11"/>
      <c r="D2" s="53"/>
      <c r="E2" s="11"/>
      <c r="F2" s="11"/>
      <c r="G2" s="11"/>
      <c r="H2" s="11"/>
      <c r="J2" s="12"/>
    </row>
    <row r="3" spans="1:10" s="7" customFormat="1" ht="18" customHeight="1" x14ac:dyDescent="0.15">
      <c r="A3" s="42"/>
      <c r="B3" s="54"/>
      <c r="C3" s="11"/>
      <c r="D3" s="53"/>
      <c r="E3" s="11"/>
      <c r="F3" s="11"/>
      <c r="G3" s="11"/>
      <c r="H3" s="11"/>
      <c r="J3" s="12"/>
    </row>
    <row r="4" spans="1:10" s="7" customFormat="1" ht="18" x14ac:dyDescent="0.15">
      <c r="A4" s="16" t="s">
        <v>15</v>
      </c>
      <c r="B4" s="54"/>
      <c r="C4" s="11"/>
      <c r="D4" s="53"/>
      <c r="E4" s="11"/>
      <c r="F4" s="11"/>
      <c r="G4" s="11"/>
      <c r="H4" s="11"/>
      <c r="J4" s="12"/>
    </row>
    <row r="5" spans="1:10" s="7" customFormat="1" ht="18" x14ac:dyDescent="0.15">
      <c r="A5" s="17">
        <v>2025</v>
      </c>
      <c r="B5" s="54"/>
      <c r="C5" s="11"/>
      <c r="D5" s="53"/>
      <c r="E5" s="11"/>
      <c r="F5" s="11"/>
      <c r="G5" s="11"/>
      <c r="H5" s="11"/>
      <c r="J5" s="12"/>
    </row>
    <row r="6" spans="1:10" s="7" customFormat="1" ht="18" customHeight="1" x14ac:dyDescent="0.15">
      <c r="B6" s="54"/>
      <c r="C6" s="11"/>
      <c r="D6" s="53"/>
      <c r="E6" s="11"/>
      <c r="F6" s="11"/>
      <c r="G6" s="11"/>
      <c r="H6" s="11"/>
      <c r="J6" s="12"/>
    </row>
    <row r="7" spans="1:10" s="7" customFormat="1" ht="18" customHeight="1" x14ac:dyDescent="0.15">
      <c r="A7" s="21" t="s">
        <v>74</v>
      </c>
      <c r="B7" s="97"/>
      <c r="C7" s="22"/>
      <c r="D7" s="63"/>
      <c r="E7" s="11"/>
      <c r="F7" s="11"/>
      <c r="G7" s="11"/>
      <c r="H7" s="11"/>
      <c r="J7" s="12"/>
    </row>
    <row r="8" spans="1:10" s="7" customFormat="1" ht="18" customHeight="1" x14ac:dyDescent="0.15">
      <c r="A8" s="23"/>
      <c r="B8" s="55"/>
      <c r="C8" s="22"/>
      <c r="D8" s="64"/>
      <c r="E8" s="11"/>
      <c r="F8" s="11"/>
      <c r="G8" s="11"/>
      <c r="H8" s="11"/>
      <c r="J8" s="12"/>
    </row>
    <row r="9" spans="1:10" s="7" customFormat="1" ht="36" customHeight="1" x14ac:dyDescent="0.15">
      <c r="A9" s="8" t="s">
        <v>75</v>
      </c>
      <c r="B9" s="94" t="s">
        <v>90</v>
      </c>
      <c r="C9" s="95"/>
      <c r="D9" s="96"/>
      <c r="E9" s="11"/>
      <c r="F9" s="11"/>
      <c r="G9" s="11"/>
      <c r="H9" s="11"/>
      <c r="J9" s="12"/>
    </row>
    <row r="10" spans="1:10" s="7" customFormat="1" ht="18" customHeight="1" thickBot="1" x14ac:dyDescent="0.2">
      <c r="A10" s="23"/>
      <c r="B10" s="55"/>
      <c r="C10" s="24"/>
      <c r="D10" s="55"/>
      <c r="E10" s="11"/>
      <c r="F10" s="11"/>
      <c r="G10" s="11"/>
      <c r="H10" s="11"/>
      <c r="J10" s="12"/>
    </row>
    <row r="11" spans="1:10" s="7" customFormat="1" ht="18" customHeight="1" x14ac:dyDescent="0.15">
      <c r="A11" s="133" t="s">
        <v>76</v>
      </c>
      <c r="B11" s="134" t="e">
        <f>#REF!</f>
        <v>#REF!</v>
      </c>
      <c r="C11" s="134" t="e">
        <f>#REF!</f>
        <v>#REF!</v>
      </c>
      <c r="D11" s="135" t="e">
        <f>#REF!</f>
        <v>#REF!</v>
      </c>
      <c r="E11" s="11"/>
      <c r="F11" s="11"/>
      <c r="G11" s="11"/>
      <c r="H11" s="11"/>
      <c r="J11" s="12"/>
    </row>
    <row r="12" spans="1:10" s="7" customFormat="1" ht="18" customHeight="1" x14ac:dyDescent="0.15">
      <c r="A12" s="25"/>
      <c r="B12" s="18">
        <v>2025</v>
      </c>
      <c r="C12" s="26"/>
      <c r="D12" s="41">
        <v>2025</v>
      </c>
      <c r="E12" s="11"/>
      <c r="F12" s="11"/>
      <c r="G12" s="11"/>
      <c r="H12" s="11"/>
      <c r="J12" s="12"/>
    </row>
    <row r="13" spans="1:10" s="14" customFormat="1" ht="25" customHeight="1" x14ac:dyDescent="0.15">
      <c r="A13" s="82" t="s">
        <v>19</v>
      </c>
      <c r="B13" s="103">
        <f>SUM(B14:B17)</f>
        <v>340512.04000000004</v>
      </c>
      <c r="C13" s="83" t="s">
        <v>21</v>
      </c>
      <c r="D13" s="65">
        <f>SUM(D14:D18)</f>
        <v>3931.7</v>
      </c>
      <c r="E13" s="13"/>
      <c r="F13" s="13"/>
      <c r="G13" s="13"/>
      <c r="H13" s="13"/>
      <c r="J13" s="15"/>
    </row>
    <row r="14" spans="1:10" s="7" customFormat="1" ht="18" customHeight="1" x14ac:dyDescent="0.15">
      <c r="A14" s="34" t="s">
        <v>24</v>
      </c>
      <c r="B14" s="69">
        <v>217194.54</v>
      </c>
      <c r="C14" s="35" t="s">
        <v>43</v>
      </c>
      <c r="D14" s="70"/>
      <c r="E14" s="11"/>
      <c r="F14" s="11"/>
      <c r="G14" s="11"/>
      <c r="H14" s="11"/>
      <c r="J14" s="12"/>
    </row>
    <row r="15" spans="1:10" s="7" customFormat="1" ht="18" customHeight="1" x14ac:dyDescent="0.15">
      <c r="A15" s="34" t="s">
        <v>25</v>
      </c>
      <c r="B15" s="69">
        <v>123317.5</v>
      </c>
      <c r="C15" s="35" t="s">
        <v>28</v>
      </c>
      <c r="D15" s="70">
        <v>3931.7</v>
      </c>
      <c r="E15" s="11"/>
      <c r="F15" s="11"/>
      <c r="G15" s="11"/>
      <c r="H15" s="11"/>
      <c r="J15" s="12"/>
    </row>
    <row r="16" spans="1:10" s="7" customFormat="1" ht="18" customHeight="1" x14ac:dyDescent="0.15">
      <c r="A16" s="34" t="s">
        <v>26</v>
      </c>
      <c r="B16" s="105"/>
      <c r="C16" s="35" t="s">
        <v>29</v>
      </c>
      <c r="D16" s="70"/>
      <c r="E16" s="11"/>
      <c r="F16" s="11"/>
      <c r="G16" s="11"/>
      <c r="H16" s="11"/>
      <c r="J16" s="12"/>
    </row>
    <row r="17" spans="1:10" s="7" customFormat="1" ht="18" customHeight="1" x14ac:dyDescent="0.15">
      <c r="A17" s="34" t="s">
        <v>27</v>
      </c>
      <c r="B17" s="69"/>
      <c r="C17" s="35" t="s">
        <v>44</v>
      </c>
      <c r="D17" s="70"/>
      <c r="E17" s="11"/>
      <c r="F17" s="11"/>
      <c r="G17" s="11"/>
      <c r="H17" s="11"/>
      <c r="J17" s="12"/>
    </row>
    <row r="18" spans="1:10" s="7" customFormat="1" ht="18" customHeight="1" x14ac:dyDescent="0.15">
      <c r="A18" s="36"/>
      <c r="B18" s="56"/>
      <c r="C18" s="35" t="s">
        <v>30</v>
      </c>
      <c r="D18" s="70"/>
      <c r="E18" s="11"/>
      <c r="F18" s="11"/>
      <c r="G18" s="11"/>
      <c r="H18" s="11"/>
      <c r="J18" s="12"/>
    </row>
    <row r="19" spans="1:10" s="7" customFormat="1" ht="25" customHeight="1" x14ac:dyDescent="0.15">
      <c r="A19" s="85" t="s">
        <v>20</v>
      </c>
      <c r="B19" s="103">
        <f>SUM(B20:B23)</f>
        <v>5201</v>
      </c>
      <c r="C19" s="84" t="s">
        <v>22</v>
      </c>
      <c r="D19" s="65">
        <f>SUM(D20:D21)</f>
        <v>341781.34</v>
      </c>
      <c r="E19" s="11"/>
      <c r="F19" s="11"/>
      <c r="G19" s="11"/>
      <c r="H19" s="11"/>
      <c r="J19" s="12"/>
    </row>
    <row r="20" spans="1:10" s="7" customFormat="1" ht="18" customHeight="1" x14ac:dyDescent="0.15">
      <c r="A20" s="36" t="s">
        <v>77</v>
      </c>
      <c r="B20" s="71">
        <v>5200</v>
      </c>
      <c r="C20" s="37" t="s">
        <v>17</v>
      </c>
      <c r="D20" s="72">
        <v>336293.88</v>
      </c>
      <c r="E20" s="11"/>
      <c r="F20" s="11"/>
      <c r="G20" s="11"/>
      <c r="H20" s="11"/>
      <c r="J20" s="12"/>
    </row>
    <row r="21" spans="1:10" s="7" customFormat="1" ht="18" customHeight="1" x14ac:dyDescent="0.15">
      <c r="A21" s="36" t="s">
        <v>78</v>
      </c>
      <c r="B21" s="71">
        <v>1</v>
      </c>
      <c r="C21" s="37" t="s">
        <v>18</v>
      </c>
      <c r="D21" s="72">
        <v>5487.46</v>
      </c>
      <c r="E21" s="11"/>
      <c r="F21" s="11"/>
      <c r="G21" s="11"/>
      <c r="H21" s="11"/>
      <c r="J21" s="12"/>
    </row>
    <row r="22" spans="1:10" s="7" customFormat="1" ht="18" customHeight="1" x14ac:dyDescent="0.15">
      <c r="A22" s="36" t="s">
        <v>31</v>
      </c>
      <c r="B22" s="71"/>
      <c r="C22" s="35"/>
      <c r="D22" s="66"/>
      <c r="E22" s="11"/>
      <c r="F22" s="11"/>
      <c r="G22" s="11"/>
      <c r="H22" s="11"/>
      <c r="J22" s="12"/>
    </row>
    <row r="23" spans="1:10" s="7" customFormat="1" ht="18" customHeight="1" thickBot="1" x14ac:dyDescent="0.2">
      <c r="A23" s="36" t="s">
        <v>32</v>
      </c>
      <c r="B23" s="71"/>
      <c r="D23" s="62"/>
      <c r="E23" s="11"/>
      <c r="F23" s="11"/>
      <c r="G23" s="11"/>
      <c r="H23" s="11"/>
      <c r="J23" s="12"/>
    </row>
    <row r="24" spans="1:10" s="7" customFormat="1" ht="25.5" customHeight="1" thickBot="1" x14ac:dyDescent="0.2">
      <c r="A24" s="19" t="s">
        <v>16</v>
      </c>
      <c r="B24" s="58">
        <f>B13+B19</f>
        <v>345713.04000000004</v>
      </c>
      <c r="C24" s="20" t="s">
        <v>65</v>
      </c>
      <c r="D24" s="67">
        <f>D13+D19</f>
        <v>345713.04000000004</v>
      </c>
      <c r="E24" s="11"/>
      <c r="F24" s="11"/>
      <c r="G24" s="11"/>
      <c r="H24" s="11"/>
      <c r="J24" s="12"/>
    </row>
    <row r="25" spans="1:10" s="7" customFormat="1" ht="18" customHeight="1" thickBot="1" x14ac:dyDescent="0.2">
      <c r="A25" s="6"/>
      <c r="B25" s="54"/>
      <c r="C25" s="6"/>
      <c r="D25" s="54"/>
      <c r="E25" s="11"/>
      <c r="F25" s="11"/>
      <c r="G25" s="11"/>
      <c r="H25" s="11"/>
      <c r="J25" s="12"/>
    </row>
    <row r="26" spans="1:10" s="7" customFormat="1" ht="18" customHeight="1" x14ac:dyDescent="0.15">
      <c r="A26" s="133" t="s">
        <v>64</v>
      </c>
      <c r="B26" s="134" t="e">
        <f>#REF!</f>
        <v>#REF!</v>
      </c>
      <c r="C26" s="134" t="e">
        <f>#REF!</f>
        <v>#REF!</v>
      </c>
      <c r="D26" s="135" t="e">
        <f>#REF!</f>
        <v>#REF!</v>
      </c>
      <c r="E26" s="11"/>
      <c r="F26" s="11"/>
      <c r="G26" s="11"/>
      <c r="H26" s="11"/>
      <c r="J26" s="12"/>
    </row>
    <row r="27" spans="1:10" s="7" customFormat="1" ht="18" customHeight="1" x14ac:dyDescent="0.15">
      <c r="A27" s="25" t="s">
        <v>41</v>
      </c>
      <c r="B27" s="18">
        <v>2025</v>
      </c>
      <c r="C27" s="26" t="s">
        <v>42</v>
      </c>
      <c r="D27" s="27">
        <v>2025</v>
      </c>
      <c r="E27" s="11"/>
      <c r="F27" s="11"/>
      <c r="G27" s="11"/>
      <c r="H27" s="11"/>
      <c r="J27" s="12"/>
    </row>
    <row r="28" spans="1:10" s="7" customFormat="1" ht="18" customHeight="1" x14ac:dyDescent="0.15">
      <c r="A28" s="52" t="s">
        <v>45</v>
      </c>
      <c r="B28" s="59">
        <f>SUM(B29:B39)</f>
        <v>219639.6</v>
      </c>
      <c r="C28" s="28" t="s">
        <v>58</v>
      </c>
      <c r="D28" s="65">
        <f>SUM(D29:D33)</f>
        <v>281116.92000000004</v>
      </c>
      <c r="E28" s="23"/>
      <c r="F28" s="11"/>
      <c r="G28" s="11"/>
      <c r="H28" s="11"/>
      <c r="J28" s="12"/>
    </row>
    <row r="29" spans="1:10" s="7" customFormat="1" ht="18" customHeight="1" x14ac:dyDescent="0.15">
      <c r="A29" s="34" t="s">
        <v>46</v>
      </c>
      <c r="B29" s="81"/>
      <c r="C29" s="35" t="s">
        <v>34</v>
      </c>
      <c r="D29" s="70">
        <v>129771</v>
      </c>
      <c r="E29" s="23"/>
      <c r="F29" s="11"/>
      <c r="G29" s="11"/>
      <c r="H29" s="11"/>
      <c r="J29" s="12"/>
    </row>
    <row r="30" spans="1:10" s="7" customFormat="1" ht="18" customHeight="1" x14ac:dyDescent="0.15">
      <c r="A30" s="38" t="s">
        <v>47</v>
      </c>
      <c r="B30" s="73">
        <v>0</v>
      </c>
      <c r="C30" s="35" t="s">
        <v>35</v>
      </c>
      <c r="D30" s="70">
        <v>72255</v>
      </c>
      <c r="E30" s="23"/>
      <c r="F30" s="11"/>
      <c r="G30" s="11"/>
      <c r="H30" s="11"/>
      <c r="J30" s="12"/>
    </row>
    <row r="31" spans="1:10" s="7" customFormat="1" ht="18" customHeight="1" x14ac:dyDescent="0.15">
      <c r="A31" s="38" t="s">
        <v>48</v>
      </c>
      <c r="B31" s="73">
        <v>71180.850000000006</v>
      </c>
      <c r="C31" s="39" t="s">
        <v>68</v>
      </c>
      <c r="D31" s="70">
        <v>2900</v>
      </c>
      <c r="E31" s="11"/>
      <c r="F31" s="11"/>
      <c r="G31" s="11"/>
      <c r="H31" s="11"/>
      <c r="J31" s="12"/>
    </row>
    <row r="32" spans="1:10" s="7" customFormat="1" ht="18" customHeight="1" x14ac:dyDescent="0.15">
      <c r="A32" s="38" t="s">
        <v>80</v>
      </c>
      <c r="B32" s="73">
        <v>0</v>
      </c>
      <c r="C32" s="39" t="s">
        <v>88</v>
      </c>
      <c r="D32" s="70">
        <v>13.92</v>
      </c>
      <c r="E32" s="11"/>
      <c r="F32" s="11"/>
      <c r="G32" s="11"/>
      <c r="H32" s="11"/>
      <c r="J32" s="12"/>
    </row>
    <row r="33" spans="1:10" s="7" customFormat="1" ht="18" customHeight="1" x14ac:dyDescent="0.15">
      <c r="A33" s="38" t="s">
        <v>49</v>
      </c>
      <c r="B33" s="81"/>
      <c r="C33" s="35" t="s">
        <v>89</v>
      </c>
      <c r="D33" s="74">
        <v>76177</v>
      </c>
      <c r="E33" s="11"/>
      <c r="F33" s="11"/>
      <c r="G33" s="11"/>
      <c r="H33" s="11"/>
      <c r="J33" s="12"/>
    </row>
    <row r="34" spans="1:10" s="7" customFormat="1" ht="18" customHeight="1" x14ac:dyDescent="0.15">
      <c r="A34" s="38" t="s">
        <v>50</v>
      </c>
      <c r="B34" s="73">
        <v>11562.53</v>
      </c>
      <c r="C34" s="35"/>
      <c r="D34" s="68"/>
      <c r="E34" s="11"/>
      <c r="F34" s="11"/>
      <c r="G34" s="11"/>
      <c r="H34" s="11"/>
      <c r="J34" s="12"/>
    </row>
    <row r="35" spans="1:10" s="7" customFormat="1" ht="18" customHeight="1" x14ac:dyDescent="0.15">
      <c r="A35" s="38" t="s">
        <v>84</v>
      </c>
      <c r="B35" s="73">
        <v>28920.42</v>
      </c>
      <c r="C35" s="35"/>
      <c r="D35" s="62"/>
      <c r="E35" s="11"/>
      <c r="F35" s="11"/>
      <c r="G35" s="11"/>
      <c r="H35" s="11"/>
      <c r="J35" s="12"/>
    </row>
    <row r="36" spans="1:10" s="7" customFormat="1" ht="18" customHeight="1" x14ac:dyDescent="0.15">
      <c r="A36" s="38" t="s">
        <v>81</v>
      </c>
      <c r="B36" s="73">
        <v>0</v>
      </c>
      <c r="C36" s="35"/>
      <c r="D36" s="62"/>
      <c r="E36" s="11"/>
      <c r="F36" s="11"/>
      <c r="G36" s="11"/>
      <c r="H36" s="11"/>
      <c r="J36" s="12"/>
    </row>
    <row r="37" spans="1:10" s="7" customFormat="1" ht="18" customHeight="1" x14ac:dyDescent="0.15">
      <c r="A37" s="34" t="s">
        <v>23</v>
      </c>
      <c r="B37" s="73">
        <v>0</v>
      </c>
      <c r="C37" s="35"/>
      <c r="D37" s="62"/>
      <c r="E37" s="11"/>
      <c r="F37" s="11"/>
      <c r="G37" s="11"/>
      <c r="H37" s="11"/>
      <c r="J37" s="12"/>
    </row>
    <row r="38" spans="1:10" s="7" customFormat="1" ht="18" customHeight="1" x14ac:dyDescent="0.15">
      <c r="A38" s="34" t="s">
        <v>36</v>
      </c>
      <c r="B38" s="73">
        <v>107975.8</v>
      </c>
      <c r="C38" s="35"/>
      <c r="D38" s="62"/>
      <c r="E38" s="11"/>
      <c r="F38" s="11"/>
      <c r="G38" s="11"/>
      <c r="H38" s="11"/>
      <c r="J38" s="12"/>
    </row>
    <row r="39" spans="1:10" s="7" customFormat="1" ht="18" customHeight="1" x14ac:dyDescent="0.15">
      <c r="A39" s="34" t="s">
        <v>86</v>
      </c>
      <c r="B39" s="73">
        <v>0</v>
      </c>
      <c r="C39" s="35"/>
      <c r="D39" s="62"/>
      <c r="E39" s="11"/>
      <c r="F39" s="11"/>
      <c r="G39" s="11"/>
      <c r="H39" s="11"/>
      <c r="J39" s="12"/>
    </row>
    <row r="40" spans="1:10" s="7" customFormat="1" ht="18" customHeight="1" x14ac:dyDescent="0.15">
      <c r="A40" s="52" t="s">
        <v>57</v>
      </c>
      <c r="B40" s="57">
        <f>SUM(B41:B49)</f>
        <v>57105.27</v>
      </c>
      <c r="C40" s="28" t="s">
        <v>79</v>
      </c>
      <c r="D40" s="65">
        <f>SUM(D41:D46)</f>
        <v>1115.4099999999999</v>
      </c>
      <c r="E40" s="11"/>
      <c r="F40" s="11"/>
      <c r="G40" s="11"/>
      <c r="H40" s="11"/>
      <c r="J40" s="12"/>
    </row>
    <row r="41" spans="1:10" s="7" customFormat="1" ht="18" customHeight="1" x14ac:dyDescent="0.15">
      <c r="A41" s="34" t="s">
        <v>51</v>
      </c>
      <c r="B41" s="73">
        <v>31020.5</v>
      </c>
      <c r="C41" s="35" t="s">
        <v>82</v>
      </c>
      <c r="D41" s="70"/>
      <c r="E41" s="11"/>
      <c r="F41" s="11"/>
      <c r="G41" s="11"/>
      <c r="H41" s="11"/>
      <c r="J41" s="12"/>
    </row>
    <row r="42" spans="1:10" s="7" customFormat="1" ht="18" customHeight="1" x14ac:dyDescent="0.15">
      <c r="A42" s="34" t="s">
        <v>52</v>
      </c>
      <c r="B42" s="73">
        <v>4200</v>
      </c>
      <c r="C42" s="35" t="s">
        <v>37</v>
      </c>
      <c r="D42" s="70"/>
      <c r="E42" s="11"/>
      <c r="F42" s="11"/>
      <c r="G42" s="11"/>
      <c r="H42" s="11"/>
      <c r="J42" s="12"/>
    </row>
    <row r="43" spans="1:10" s="7" customFormat="1" ht="18" customHeight="1" x14ac:dyDescent="0.15">
      <c r="A43" s="34" t="s">
        <v>54</v>
      </c>
      <c r="B43" s="73">
        <v>7510</v>
      </c>
      <c r="C43" s="35" t="s">
        <v>59</v>
      </c>
      <c r="D43" s="70"/>
      <c r="E43" s="11"/>
      <c r="F43" s="11"/>
      <c r="G43" s="11"/>
      <c r="H43" s="11"/>
      <c r="J43" s="12"/>
    </row>
    <row r="44" spans="1:10" s="7" customFormat="1" ht="18" customHeight="1" x14ac:dyDescent="0.15">
      <c r="A44" s="34" t="s">
        <v>67</v>
      </c>
      <c r="B44" s="73">
        <v>0</v>
      </c>
      <c r="C44" s="35" t="s">
        <v>38</v>
      </c>
      <c r="D44" s="70">
        <v>515.55999999999995</v>
      </c>
      <c r="E44" s="11"/>
      <c r="F44" s="11"/>
      <c r="G44" s="11"/>
      <c r="H44" s="11"/>
      <c r="J44" s="12"/>
    </row>
    <row r="45" spans="1:10" s="7" customFormat="1" ht="18" customHeight="1" x14ac:dyDescent="0.15">
      <c r="A45" s="34" t="s">
        <v>55</v>
      </c>
      <c r="B45" s="73">
        <v>6713.2</v>
      </c>
      <c r="C45" s="35" t="s">
        <v>60</v>
      </c>
      <c r="D45" s="70">
        <v>599.85</v>
      </c>
      <c r="E45" s="11"/>
      <c r="F45" s="11"/>
      <c r="G45" s="11"/>
      <c r="H45" s="11"/>
      <c r="J45" s="12"/>
    </row>
    <row r="46" spans="1:10" s="7" customFormat="1" ht="18" customHeight="1" x14ac:dyDescent="0.15">
      <c r="A46" s="40" t="s">
        <v>53</v>
      </c>
      <c r="B46" s="73">
        <v>0</v>
      </c>
      <c r="C46" s="35" t="s">
        <v>85</v>
      </c>
      <c r="D46" s="70"/>
      <c r="E46" s="11"/>
      <c r="F46" s="11"/>
      <c r="G46" s="11"/>
      <c r="H46" s="11"/>
      <c r="J46" s="12"/>
    </row>
    <row r="47" spans="1:10" s="7" customFormat="1" ht="18" customHeight="1" x14ac:dyDescent="0.15">
      <c r="A47" s="38" t="s">
        <v>33</v>
      </c>
      <c r="B47" s="73">
        <v>403.87</v>
      </c>
      <c r="C47" s="35"/>
      <c r="D47" s="62"/>
      <c r="E47" s="11"/>
      <c r="F47" s="11"/>
      <c r="G47" s="11"/>
      <c r="H47" s="11"/>
      <c r="J47" s="12"/>
    </row>
    <row r="48" spans="1:10" s="7" customFormat="1" ht="18" customHeight="1" x14ac:dyDescent="0.15">
      <c r="A48" s="38" t="s">
        <v>56</v>
      </c>
      <c r="B48" s="73">
        <v>0</v>
      </c>
      <c r="C48" s="35"/>
      <c r="D48" s="62"/>
      <c r="E48" s="11"/>
      <c r="F48" s="11"/>
      <c r="G48" s="11"/>
      <c r="H48" s="11"/>
      <c r="J48" s="12"/>
    </row>
    <row r="49" spans="1:10" s="7" customFormat="1" ht="18" customHeight="1" x14ac:dyDescent="0.15">
      <c r="A49" s="38" t="s">
        <v>66</v>
      </c>
      <c r="B49" s="73">
        <v>7257.7</v>
      </c>
      <c r="C49" s="35"/>
      <c r="D49" s="62"/>
      <c r="E49" s="11"/>
      <c r="F49" s="11"/>
      <c r="G49" s="11"/>
      <c r="H49" s="11"/>
      <c r="J49" s="12"/>
    </row>
    <row r="50" spans="1:10" s="7" customFormat="1" ht="18" customHeight="1" thickBot="1" x14ac:dyDescent="0.2">
      <c r="A50" s="29" t="s">
        <v>40</v>
      </c>
      <c r="B50" s="86">
        <v>5487.46</v>
      </c>
      <c r="C50" s="28" t="s">
        <v>39</v>
      </c>
      <c r="D50" s="87"/>
      <c r="E50" s="11"/>
      <c r="F50" s="11"/>
      <c r="G50" s="11"/>
      <c r="H50" s="11"/>
      <c r="J50" s="12"/>
    </row>
    <row r="51" spans="1:10" s="7" customFormat="1" ht="18" customHeight="1" thickBot="1" x14ac:dyDescent="0.2">
      <c r="A51" s="19" t="s">
        <v>7</v>
      </c>
      <c r="B51" s="60">
        <f>B28+B40+B50</f>
        <v>282232.33</v>
      </c>
      <c r="C51" s="20" t="s">
        <v>7</v>
      </c>
      <c r="D51" s="67">
        <f>D28+D40+D50</f>
        <v>282232.33</v>
      </c>
      <c r="E51" s="11"/>
      <c r="F51" s="11"/>
      <c r="G51" s="11"/>
      <c r="H51" s="11"/>
      <c r="J51" s="12"/>
    </row>
  </sheetData>
  <sheetProtection algorithmName="SHA-512" hashValue="bjC2t2z4izlcIIu/Oi+nB8/kC5qbTdS+7kT3fO2yrbLor++ie07YSerRodlTWxWe3y/E8glrgSdlYw2UPr5nOw==" saltValue="Y3L9HF+C7ApHCdyJdcR3Yg==" spinCount="100000" sheet="1" objects="1" scenarios="1" selectLockedCells="1"/>
  <protectedRanges>
    <protectedRange algorithmName="SHA-512" hashValue="L6YjabbqykeIYWHmdgBmBU4E/qkmIRVCNc7N62W9NvjI/hv7bl74BbEnQOVecrbJ2TOLpEYX8kOjZiOZMJ3N2Q==" saltValue="lJZtLNsRj+aL5KbKGXTrdw==" spinCount="100000" sqref="B9 B17 D14:D18 B20:B23 D20:D21 B29:B39 D29:D33 B41:B49 D41:D45 B14:B15" name="Plage1"/>
  </protectedRanges>
  <mergeCells count="2">
    <mergeCell ref="A11:D11"/>
    <mergeCell ref="A26:D26"/>
  </mergeCells>
  <conditionalFormatting sqref="A24:D24">
    <cfRule type="expression" dxfId="3" priority="2">
      <formula>$B$24=$D$24</formula>
    </cfRule>
    <cfRule type="expression" dxfId="2" priority="4">
      <formula>NOT($B$24=$D$24)</formula>
    </cfRule>
  </conditionalFormatting>
  <conditionalFormatting sqref="A51:D51">
    <cfRule type="expression" dxfId="1" priority="1">
      <formula>$B$51=$D$51</formula>
    </cfRule>
    <cfRule type="expression" dxfId="0" priority="3">
      <formula>NOT($B$51=$D$51)</formula>
    </cfRule>
  </conditionalFormatting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556B5-0E54-4B6D-96E1-CDAB7EF3AC0A}">
  <sheetPr>
    <pageSetUpPr fitToPage="1"/>
  </sheetPr>
  <dimension ref="A1:N89"/>
  <sheetViews>
    <sheetView showGridLines="0" zoomScaleNormal="100" zoomScaleSheetLayoutView="100" workbookViewId="0">
      <selection activeCell="H16" sqref="H16:H21"/>
    </sheetView>
  </sheetViews>
  <sheetFormatPr baseColWidth="10" defaultColWidth="11.3984375" defaultRowHeight="13" x14ac:dyDescent="0.15"/>
  <cols>
    <col min="1" max="1" width="27.19921875" customWidth="1"/>
    <col min="2" max="2" width="20.796875" customWidth="1"/>
    <col min="3" max="3" width="46.796875" customWidth="1"/>
    <col min="4" max="4" width="10.19921875" customWidth="1"/>
    <col min="5" max="5" width="25.796875" customWidth="1"/>
    <col min="6" max="6" width="8.796875" customWidth="1"/>
    <col min="7" max="7" width="14.796875" customWidth="1"/>
    <col min="8" max="8" width="11.796875" customWidth="1"/>
    <col min="9" max="9" width="2.796875" customWidth="1"/>
    <col min="10" max="11" width="11.19921875" customWidth="1"/>
    <col min="12" max="12" width="55.3984375" customWidth="1"/>
    <col min="13" max="13" width="11.3984375" customWidth="1"/>
  </cols>
  <sheetData>
    <row r="1" spans="1:14" ht="18" x14ac:dyDescent="0.2">
      <c r="A1" s="30" t="s">
        <v>71</v>
      </c>
      <c r="E1" s="75"/>
      <c r="H1" s="30"/>
      <c r="I1" s="30"/>
      <c r="J1" s="30"/>
      <c r="K1" s="30"/>
      <c r="M1" s="31"/>
    </row>
    <row r="2" spans="1:14" ht="18" x14ac:dyDescent="0.2">
      <c r="C2" s="30"/>
      <c r="D2" s="30"/>
      <c r="F2" s="30"/>
      <c r="G2" s="30"/>
      <c r="I2" s="30"/>
      <c r="J2" s="30"/>
      <c r="K2" s="30"/>
      <c r="M2" s="31"/>
    </row>
    <row r="3" spans="1:14" ht="18" x14ac:dyDescent="0.2">
      <c r="C3" s="30"/>
      <c r="D3" s="30"/>
      <c r="E3" s="30"/>
      <c r="F3" s="30"/>
      <c r="G3" s="30"/>
      <c r="I3" s="30"/>
      <c r="J3" s="30"/>
      <c r="K3" s="30"/>
      <c r="M3" s="31"/>
    </row>
    <row r="4" spans="1:14" ht="18" x14ac:dyDescent="0.2">
      <c r="A4" s="76"/>
      <c r="C4" s="30"/>
      <c r="D4" s="30"/>
      <c r="E4" s="30"/>
      <c r="F4" s="30"/>
      <c r="G4" s="30"/>
      <c r="I4" s="30"/>
      <c r="J4" s="30"/>
      <c r="K4" s="30"/>
      <c r="M4" s="31"/>
    </row>
    <row r="5" spans="1:14" x14ac:dyDescent="0.15">
      <c r="A5" s="9"/>
      <c r="B5" s="9"/>
      <c r="C5" s="9"/>
      <c r="D5" s="9"/>
      <c r="E5" s="9"/>
      <c r="F5" s="9"/>
      <c r="G5" s="9"/>
      <c r="I5" s="9"/>
      <c r="J5" s="9"/>
      <c r="K5" s="9"/>
      <c r="M5" s="10"/>
    </row>
    <row r="6" spans="1:14" x14ac:dyDescent="0.15">
      <c r="A6" s="77" t="s">
        <v>12</v>
      </c>
      <c r="B6" s="98"/>
      <c r="C6" s="9"/>
      <c r="D6" s="9"/>
      <c r="E6" s="9"/>
      <c r="F6" s="9"/>
      <c r="G6" s="9"/>
      <c r="I6" s="9"/>
      <c r="J6" s="9"/>
      <c r="K6" s="9"/>
      <c r="M6" s="10"/>
    </row>
    <row r="7" spans="1:14" x14ac:dyDescent="0.15">
      <c r="A7" s="77" t="s">
        <v>72</v>
      </c>
      <c r="B7" s="108">
        <v>2025</v>
      </c>
      <c r="C7" s="9"/>
      <c r="D7" s="9"/>
      <c r="E7" s="9"/>
      <c r="F7" s="9"/>
      <c r="G7" s="9"/>
      <c r="I7" s="9"/>
      <c r="J7" s="9"/>
      <c r="K7" s="9"/>
      <c r="M7" s="10"/>
    </row>
    <row r="8" spans="1:14" x14ac:dyDescent="0.15">
      <c r="B8" s="109"/>
      <c r="C8" s="9"/>
      <c r="D8" s="9"/>
      <c r="E8" s="9"/>
      <c r="F8" s="9"/>
      <c r="I8" s="9"/>
      <c r="J8" s="9"/>
      <c r="K8" s="9"/>
      <c r="M8" s="10"/>
    </row>
    <row r="9" spans="1:14" x14ac:dyDescent="0.15">
      <c r="C9" s="9"/>
      <c r="D9" s="9"/>
      <c r="E9" s="9"/>
      <c r="F9" s="9"/>
      <c r="G9" s="9"/>
      <c r="I9" s="9"/>
      <c r="J9" s="9"/>
      <c r="K9" s="9"/>
      <c r="M9" s="10"/>
    </row>
    <row r="10" spans="1:14" ht="36" customHeight="1" thickBot="1" x14ac:dyDescent="0.2">
      <c r="A10" s="110" t="s">
        <v>6</v>
      </c>
      <c r="B10" s="111" t="str">
        <f>'Comptes annuels'!B9</f>
        <v>Parti socialiste lausannois</v>
      </c>
      <c r="C10" s="112"/>
      <c r="D10" s="112"/>
      <c r="E10" s="112"/>
      <c r="F10" s="112"/>
      <c r="G10" s="112"/>
      <c r="H10" s="113"/>
      <c r="I10" s="9"/>
      <c r="J10" s="9"/>
      <c r="K10" s="9"/>
      <c r="M10" s="10"/>
    </row>
    <row r="11" spans="1:14" ht="47.25" customHeight="1" thickBot="1" x14ac:dyDescent="0.2">
      <c r="A11" s="114" t="s">
        <v>83</v>
      </c>
      <c r="B11" s="115">
        <f>'Comptes annuels'!D32+'Comptes annuels'!D33</f>
        <v>76190.92</v>
      </c>
      <c r="C11" s="32"/>
      <c r="D11" s="32"/>
      <c r="E11" s="32"/>
      <c r="F11" s="32"/>
      <c r="G11" s="32"/>
      <c r="H11" s="116"/>
      <c r="I11" s="9"/>
      <c r="J11" s="9"/>
      <c r="K11" s="9"/>
      <c r="M11" s="10"/>
    </row>
    <row r="12" spans="1:14" s="118" customFormat="1" ht="28" customHeight="1" x14ac:dyDescent="0.15">
      <c r="A12" s="138" t="s">
        <v>70</v>
      </c>
      <c r="B12" s="139"/>
      <c r="C12" s="140"/>
      <c r="D12" s="140"/>
      <c r="E12" s="140"/>
      <c r="F12" s="140"/>
      <c r="G12" s="140"/>
      <c r="H12" s="141"/>
      <c r="I12" s="117"/>
      <c r="J12" s="117"/>
      <c r="K12" s="117"/>
      <c r="L12" s="117"/>
      <c r="N12" s="119"/>
    </row>
    <row r="13" spans="1:14" s="118" customFormat="1" ht="28" customHeight="1" x14ac:dyDescent="0.15">
      <c r="A13" s="138" t="s">
        <v>14</v>
      </c>
      <c r="B13" s="140"/>
      <c r="C13" s="140"/>
      <c r="D13" s="140"/>
      <c r="E13" s="140"/>
      <c r="F13" s="140"/>
      <c r="G13" s="140"/>
      <c r="H13" s="141"/>
      <c r="I13" s="117"/>
      <c r="J13" s="117"/>
      <c r="K13" s="117"/>
      <c r="L13" s="117"/>
      <c r="N13" s="119"/>
    </row>
    <row r="14" spans="1:14" ht="14" thickBot="1" x14ac:dyDescent="0.2">
      <c r="A14" s="32"/>
      <c r="C14" s="32"/>
      <c r="D14" s="32"/>
      <c r="E14" s="32"/>
      <c r="F14" s="32"/>
      <c r="G14" s="32"/>
      <c r="I14" s="9"/>
      <c r="J14" s="9"/>
      <c r="K14" s="9"/>
      <c r="M14" s="10"/>
    </row>
    <row r="15" spans="1:14" s="124" customFormat="1" ht="28" x14ac:dyDescent="0.15">
      <c r="A15" s="142" t="s">
        <v>87</v>
      </c>
      <c r="B15" s="143"/>
      <c r="C15" s="120" t="s">
        <v>8</v>
      </c>
      <c r="D15" s="121" t="s">
        <v>9</v>
      </c>
      <c r="E15" s="121" t="s">
        <v>10</v>
      </c>
      <c r="F15" s="121" t="s">
        <v>11</v>
      </c>
      <c r="G15" s="121" t="s">
        <v>13</v>
      </c>
      <c r="H15" s="122" t="s">
        <v>69</v>
      </c>
      <c r="I15" s="123"/>
      <c r="J15" s="123"/>
      <c r="K15" s="123"/>
      <c r="M15" s="125"/>
    </row>
    <row r="16" spans="1:14" s="7" customFormat="1" ht="14" x14ac:dyDescent="0.15">
      <c r="A16" s="136" t="s">
        <v>92</v>
      </c>
      <c r="B16" s="144" t="s">
        <v>93</v>
      </c>
      <c r="C16" s="88" t="s">
        <v>94</v>
      </c>
      <c r="D16" s="89">
        <v>1012</v>
      </c>
      <c r="E16" s="90" t="s">
        <v>95</v>
      </c>
      <c r="F16" s="90" t="s">
        <v>96</v>
      </c>
      <c r="G16" s="48" t="s">
        <v>91</v>
      </c>
      <c r="H16" s="47">
        <v>19570</v>
      </c>
      <c r="I16" s="33"/>
      <c r="J16" s="50"/>
      <c r="K16" s="33"/>
      <c r="M16" s="43"/>
    </row>
    <row r="17" spans="1:13" s="7" customFormat="1" ht="14" x14ac:dyDescent="0.15">
      <c r="A17" s="136" t="s">
        <v>97</v>
      </c>
      <c r="B17" s="144" t="s">
        <v>98</v>
      </c>
      <c r="C17" s="88" t="s">
        <v>99</v>
      </c>
      <c r="D17" s="89">
        <v>1004</v>
      </c>
      <c r="E17" s="90" t="s">
        <v>95</v>
      </c>
      <c r="F17" s="90" t="s">
        <v>96</v>
      </c>
      <c r="G17" s="48" t="s">
        <v>91</v>
      </c>
      <c r="H17" s="47">
        <v>18770</v>
      </c>
      <c r="I17" s="33"/>
      <c r="J17" s="50"/>
      <c r="K17" s="33"/>
      <c r="M17" s="43"/>
    </row>
    <row r="18" spans="1:13" s="7" customFormat="1" ht="14" x14ac:dyDescent="0.15">
      <c r="A18" s="136" t="s">
        <v>100</v>
      </c>
      <c r="B18" s="144" t="s">
        <v>101</v>
      </c>
      <c r="C18" s="88" t="s">
        <v>102</v>
      </c>
      <c r="D18" s="89">
        <v>1007</v>
      </c>
      <c r="E18" s="90" t="s">
        <v>95</v>
      </c>
      <c r="F18" s="90" t="s">
        <v>96</v>
      </c>
      <c r="G18" s="48" t="s">
        <v>91</v>
      </c>
      <c r="H18" s="47">
        <v>20760</v>
      </c>
      <c r="I18" s="33"/>
      <c r="J18" s="50"/>
      <c r="K18" s="33"/>
      <c r="M18" s="43"/>
    </row>
    <row r="19" spans="1:13" s="7" customFormat="1" ht="14" x14ac:dyDescent="0.15">
      <c r="A19" s="136" t="s">
        <v>103</v>
      </c>
      <c r="B19" s="144" t="s">
        <v>104</v>
      </c>
      <c r="C19" s="88" t="s">
        <v>105</v>
      </c>
      <c r="D19" s="89">
        <v>1004</v>
      </c>
      <c r="E19" s="90" t="s">
        <v>95</v>
      </c>
      <c r="F19" s="90" t="s">
        <v>96</v>
      </c>
      <c r="G19" s="48" t="s">
        <v>91</v>
      </c>
      <c r="H19" s="47">
        <v>5782</v>
      </c>
      <c r="I19" s="33"/>
      <c r="J19" s="33"/>
      <c r="K19" s="33"/>
      <c r="M19" s="43"/>
    </row>
    <row r="20" spans="1:13" s="7" customFormat="1" ht="14" x14ac:dyDescent="0.15">
      <c r="A20" s="136" t="s">
        <v>106</v>
      </c>
      <c r="B20" s="144" t="s">
        <v>107</v>
      </c>
      <c r="C20" s="88" t="s">
        <v>108</v>
      </c>
      <c r="D20" s="89">
        <v>1004</v>
      </c>
      <c r="E20" s="90" t="s">
        <v>95</v>
      </c>
      <c r="F20" s="90" t="s">
        <v>96</v>
      </c>
      <c r="G20" s="48" t="s">
        <v>91</v>
      </c>
      <c r="H20" s="47">
        <v>6212</v>
      </c>
      <c r="I20" s="33"/>
      <c r="J20" s="33"/>
      <c r="K20" s="33"/>
      <c r="M20" s="43"/>
    </row>
    <row r="21" spans="1:13" s="7" customFormat="1" ht="14" x14ac:dyDescent="0.15">
      <c r="A21" s="136" t="s">
        <v>109</v>
      </c>
      <c r="B21" s="144" t="s">
        <v>110</v>
      </c>
      <c r="C21" s="88" t="s">
        <v>111</v>
      </c>
      <c r="D21" s="89">
        <v>1006</v>
      </c>
      <c r="E21" s="90" t="s">
        <v>95</v>
      </c>
      <c r="F21" s="90" t="s">
        <v>96</v>
      </c>
      <c r="G21" s="48" t="s">
        <v>91</v>
      </c>
      <c r="H21" s="47">
        <v>5083</v>
      </c>
      <c r="I21" s="33"/>
      <c r="J21" s="33"/>
      <c r="K21" s="33"/>
      <c r="M21" s="43"/>
    </row>
    <row r="22" spans="1:13" s="7" customFormat="1" x14ac:dyDescent="0.15">
      <c r="A22" s="136"/>
      <c r="B22" s="144"/>
      <c r="C22" s="88"/>
      <c r="D22" s="89"/>
      <c r="E22" s="90"/>
      <c r="F22" s="90"/>
      <c r="G22" s="48"/>
      <c r="H22" s="47"/>
      <c r="I22" s="33"/>
      <c r="J22" s="33"/>
      <c r="K22" s="33"/>
      <c r="M22" s="43"/>
    </row>
    <row r="23" spans="1:13" s="7" customFormat="1" x14ac:dyDescent="0.15">
      <c r="A23" s="136"/>
      <c r="B23" s="144"/>
      <c r="C23" s="88"/>
      <c r="D23" s="89"/>
      <c r="E23" s="90"/>
      <c r="F23" s="90"/>
      <c r="G23" s="48"/>
      <c r="H23" s="47"/>
      <c r="I23" s="33"/>
      <c r="J23" s="33"/>
      <c r="K23" s="33"/>
      <c r="M23" s="43"/>
    </row>
    <row r="24" spans="1:13" s="7" customFormat="1" x14ac:dyDescent="0.15">
      <c r="A24" s="136"/>
      <c r="B24" s="144"/>
      <c r="C24" s="88"/>
      <c r="D24" s="89"/>
      <c r="E24" s="90"/>
      <c r="F24" s="90"/>
      <c r="G24" s="48"/>
      <c r="H24" s="47"/>
      <c r="I24" s="33"/>
      <c r="J24" s="33"/>
      <c r="K24" s="33"/>
      <c r="M24" s="43"/>
    </row>
    <row r="25" spans="1:13" s="7" customFormat="1" x14ac:dyDescent="0.15">
      <c r="A25" s="136"/>
      <c r="B25" s="144"/>
      <c r="C25" s="88"/>
      <c r="D25" s="89"/>
      <c r="E25" s="90"/>
      <c r="F25" s="90"/>
      <c r="G25" s="48"/>
      <c r="H25" s="47"/>
      <c r="I25" s="33"/>
      <c r="J25" s="33"/>
      <c r="K25" s="33"/>
      <c r="M25" s="43"/>
    </row>
    <row r="26" spans="1:13" s="7" customFormat="1" x14ac:dyDescent="0.15">
      <c r="A26" s="136"/>
      <c r="B26" s="144"/>
      <c r="C26" s="88"/>
      <c r="D26" s="89"/>
      <c r="E26" s="90"/>
      <c r="F26" s="90"/>
      <c r="G26" s="48"/>
      <c r="H26" s="47"/>
      <c r="I26" s="33"/>
      <c r="J26" s="33"/>
      <c r="K26" s="33"/>
      <c r="M26" s="43"/>
    </row>
    <row r="27" spans="1:13" s="7" customFormat="1" x14ac:dyDescent="0.15">
      <c r="A27" s="136"/>
      <c r="B27" s="136"/>
      <c r="C27" s="88"/>
      <c r="D27" s="89"/>
      <c r="E27" s="90"/>
      <c r="F27" s="90"/>
      <c r="G27" s="48"/>
      <c r="H27" s="47"/>
      <c r="I27" s="33"/>
      <c r="J27" s="33"/>
      <c r="K27" s="33"/>
      <c r="M27" s="43"/>
    </row>
    <row r="28" spans="1:13" s="7" customFormat="1" x14ac:dyDescent="0.15">
      <c r="A28" s="136"/>
      <c r="B28" s="136"/>
      <c r="C28" s="88"/>
      <c r="D28" s="89"/>
      <c r="E28" s="90"/>
      <c r="F28" s="90"/>
      <c r="G28" s="48"/>
      <c r="H28" s="47"/>
      <c r="I28" s="33"/>
      <c r="J28" s="33"/>
      <c r="K28" s="33"/>
      <c r="M28" s="43"/>
    </row>
    <row r="29" spans="1:13" s="7" customFormat="1" x14ac:dyDescent="0.15">
      <c r="A29" s="102"/>
      <c r="B29" s="104"/>
      <c r="C29" s="88"/>
      <c r="D29" s="89"/>
      <c r="E29" s="90"/>
      <c r="F29" s="90"/>
      <c r="G29" s="48"/>
      <c r="H29" s="47"/>
      <c r="I29" s="33"/>
      <c r="J29" s="33"/>
      <c r="K29" s="33"/>
      <c r="M29" s="43"/>
    </row>
    <row r="30" spans="1:13" s="7" customFormat="1" x14ac:dyDescent="0.15">
      <c r="A30" s="136"/>
      <c r="B30" s="144"/>
      <c r="C30" s="88"/>
      <c r="D30" s="89"/>
      <c r="E30" s="90"/>
      <c r="F30" s="90"/>
      <c r="G30" s="48"/>
      <c r="H30" s="47"/>
      <c r="I30" s="33"/>
      <c r="J30" s="33"/>
      <c r="K30" s="33"/>
      <c r="M30" s="43"/>
    </row>
    <row r="31" spans="1:13" s="7" customFormat="1" x14ac:dyDescent="0.15">
      <c r="A31" s="136"/>
      <c r="B31" s="137"/>
      <c r="C31" s="88"/>
      <c r="D31" s="89"/>
      <c r="E31" s="90"/>
      <c r="F31" s="90"/>
      <c r="G31" s="48"/>
      <c r="H31" s="47"/>
      <c r="I31" s="33"/>
      <c r="J31" s="33"/>
      <c r="K31" s="33"/>
      <c r="M31" s="43"/>
    </row>
    <row r="32" spans="1:13" s="7" customFormat="1" x14ac:dyDescent="0.15">
      <c r="A32" s="136"/>
      <c r="B32" s="137"/>
      <c r="C32" s="88"/>
      <c r="D32" s="89"/>
      <c r="E32" s="90"/>
      <c r="F32" s="90"/>
      <c r="G32" s="48"/>
      <c r="H32" s="47"/>
      <c r="I32" s="33"/>
      <c r="J32" s="33"/>
      <c r="K32" s="33"/>
      <c r="M32" s="43"/>
    </row>
    <row r="33" spans="1:13" s="7" customFormat="1" x14ac:dyDescent="0.15">
      <c r="A33" s="136"/>
      <c r="B33" s="137"/>
      <c r="C33" s="88"/>
      <c r="D33" s="89"/>
      <c r="E33" s="90"/>
      <c r="F33" s="90"/>
      <c r="G33" s="48"/>
      <c r="H33" s="47"/>
      <c r="I33" s="33"/>
      <c r="J33" s="33"/>
      <c r="K33" s="33"/>
      <c r="M33" s="43"/>
    </row>
    <row r="34" spans="1:13" s="7" customFormat="1" x14ac:dyDescent="0.15">
      <c r="A34" s="136"/>
      <c r="B34" s="137"/>
      <c r="C34" s="88"/>
      <c r="D34" s="89"/>
      <c r="E34" s="90"/>
      <c r="F34" s="90"/>
      <c r="G34" s="48"/>
      <c r="H34" s="47"/>
      <c r="I34" s="33"/>
      <c r="J34" s="33"/>
      <c r="K34" s="33"/>
      <c r="M34" s="43"/>
    </row>
    <row r="35" spans="1:13" s="7" customFormat="1" x14ac:dyDescent="0.15">
      <c r="A35" s="136"/>
      <c r="B35" s="137"/>
      <c r="C35" s="88"/>
      <c r="D35" s="89"/>
      <c r="E35" s="90"/>
      <c r="F35" s="90"/>
      <c r="G35" s="48"/>
      <c r="H35" s="47"/>
      <c r="I35" s="33"/>
      <c r="J35" s="33"/>
      <c r="K35" s="33"/>
      <c r="M35" s="43"/>
    </row>
    <row r="36" spans="1:13" s="7" customFormat="1" x14ac:dyDescent="0.15">
      <c r="A36" s="136"/>
      <c r="B36" s="137"/>
      <c r="C36" s="88"/>
      <c r="D36" s="89"/>
      <c r="E36" s="90"/>
      <c r="F36" s="90"/>
      <c r="G36" s="48"/>
      <c r="H36" s="47"/>
      <c r="I36" s="33"/>
      <c r="J36" s="33"/>
      <c r="K36" s="33"/>
      <c r="M36" s="43"/>
    </row>
    <row r="37" spans="1:13" s="7" customFormat="1" x14ac:dyDescent="0.15">
      <c r="A37" s="136"/>
      <c r="B37" s="137"/>
      <c r="C37" s="88"/>
      <c r="D37" s="89"/>
      <c r="E37" s="90"/>
      <c r="F37" s="90"/>
      <c r="G37" s="48"/>
      <c r="H37" s="47"/>
      <c r="I37" s="33"/>
      <c r="J37" s="33"/>
      <c r="K37" s="33"/>
      <c r="M37" s="43"/>
    </row>
    <row r="38" spans="1:13" s="7" customFormat="1" x14ac:dyDescent="0.15">
      <c r="A38" s="136"/>
      <c r="B38" s="137"/>
      <c r="C38" s="88"/>
      <c r="D38" s="89"/>
      <c r="E38" s="90"/>
      <c r="F38" s="90"/>
      <c r="G38" s="48"/>
      <c r="H38" s="47"/>
      <c r="I38" s="33"/>
      <c r="J38" s="33"/>
      <c r="K38" s="33"/>
      <c r="M38" s="43"/>
    </row>
    <row r="39" spans="1:13" s="7" customFormat="1" x14ac:dyDescent="0.15">
      <c r="A39" s="136"/>
      <c r="B39" s="137"/>
      <c r="C39" s="88"/>
      <c r="D39" s="89"/>
      <c r="E39" s="90"/>
      <c r="F39" s="90"/>
      <c r="G39" s="48"/>
      <c r="H39" s="47"/>
      <c r="I39" s="33"/>
      <c r="J39" s="33"/>
      <c r="K39" s="33"/>
      <c r="M39" s="43"/>
    </row>
    <row r="40" spans="1:13" s="7" customFormat="1" x14ac:dyDescent="0.15">
      <c r="A40" s="136"/>
      <c r="B40" s="137"/>
      <c r="C40" s="88"/>
      <c r="D40" s="89"/>
      <c r="E40" s="90"/>
      <c r="F40" s="90"/>
      <c r="G40" s="48"/>
      <c r="H40" s="47"/>
      <c r="I40" s="33"/>
      <c r="J40" s="33"/>
      <c r="K40" s="33"/>
      <c r="M40" s="43"/>
    </row>
    <row r="41" spans="1:13" s="7" customFormat="1" x14ac:dyDescent="0.15">
      <c r="A41" s="136"/>
      <c r="B41" s="137"/>
      <c r="C41" s="88"/>
      <c r="D41" s="89"/>
      <c r="E41" s="90"/>
      <c r="F41" s="90"/>
      <c r="G41" s="48"/>
      <c r="H41" s="47"/>
      <c r="I41" s="33"/>
      <c r="J41" s="33"/>
      <c r="K41" s="33"/>
      <c r="M41" s="43"/>
    </row>
    <row r="42" spans="1:13" s="7" customFormat="1" x14ac:dyDescent="0.15">
      <c r="A42" s="136"/>
      <c r="B42" s="137"/>
      <c r="C42" s="88"/>
      <c r="D42" s="89"/>
      <c r="E42" s="90"/>
      <c r="F42" s="90"/>
      <c r="G42" s="48"/>
      <c r="H42" s="47"/>
      <c r="I42" s="33"/>
      <c r="J42" s="33"/>
      <c r="K42" s="33"/>
      <c r="M42" s="43"/>
    </row>
    <row r="43" spans="1:13" s="7" customFormat="1" x14ac:dyDescent="0.15">
      <c r="A43" s="136"/>
      <c r="B43" s="137"/>
      <c r="C43" s="88"/>
      <c r="D43" s="89"/>
      <c r="E43" s="90"/>
      <c r="F43" s="90"/>
      <c r="G43" s="48"/>
      <c r="H43" s="47"/>
      <c r="I43" s="33"/>
      <c r="J43" s="33"/>
      <c r="K43" s="33"/>
      <c r="M43" s="43"/>
    </row>
    <row r="44" spans="1:13" s="7" customFormat="1" x14ac:dyDescent="0.15">
      <c r="A44" s="136"/>
      <c r="B44" s="137"/>
      <c r="C44" s="88"/>
      <c r="D44" s="89"/>
      <c r="E44" s="90"/>
      <c r="F44" s="90"/>
      <c r="G44" s="48"/>
      <c r="H44" s="47"/>
      <c r="I44" s="33"/>
      <c r="J44" s="33"/>
      <c r="K44" s="33"/>
      <c r="M44" s="43"/>
    </row>
    <row r="45" spans="1:13" s="7" customFormat="1" x14ac:dyDescent="0.15">
      <c r="A45" s="136"/>
      <c r="B45" s="137"/>
      <c r="C45" s="88"/>
      <c r="D45" s="89"/>
      <c r="E45" s="90"/>
      <c r="F45" s="90"/>
      <c r="G45" s="48"/>
      <c r="H45" s="47"/>
      <c r="I45" s="33"/>
      <c r="J45" s="33"/>
      <c r="K45" s="33"/>
      <c r="M45" s="43"/>
    </row>
    <row r="46" spans="1:13" s="7" customFormat="1" x14ac:dyDescent="0.15">
      <c r="A46" s="136"/>
      <c r="B46" s="137"/>
      <c r="C46" s="88"/>
      <c r="D46" s="89"/>
      <c r="E46" s="90"/>
      <c r="F46" s="90"/>
      <c r="G46" s="48"/>
      <c r="H46" s="47"/>
      <c r="I46" s="33"/>
      <c r="J46" s="33"/>
      <c r="K46" s="33"/>
      <c r="M46" s="43"/>
    </row>
    <row r="47" spans="1:13" s="7" customFormat="1" x14ac:dyDescent="0.15">
      <c r="A47" s="136"/>
      <c r="B47" s="137"/>
      <c r="C47" s="88"/>
      <c r="D47" s="89"/>
      <c r="E47" s="90"/>
      <c r="F47" s="90"/>
      <c r="G47" s="48"/>
      <c r="H47" s="47"/>
      <c r="I47" s="33"/>
      <c r="J47" s="33"/>
      <c r="K47" s="33"/>
      <c r="M47" s="43"/>
    </row>
    <row r="48" spans="1:13" s="7" customFormat="1" x14ac:dyDescent="0.15">
      <c r="A48" s="136"/>
      <c r="B48" s="137"/>
      <c r="C48" s="88"/>
      <c r="D48" s="89"/>
      <c r="E48" s="90"/>
      <c r="F48" s="90"/>
      <c r="G48" s="48"/>
      <c r="H48" s="47"/>
      <c r="I48" s="33"/>
      <c r="J48" s="33"/>
      <c r="K48" s="33"/>
      <c r="M48" s="43"/>
    </row>
    <row r="49" spans="1:13" s="7" customFormat="1" x14ac:dyDescent="0.15">
      <c r="A49" s="136"/>
      <c r="B49" s="137"/>
      <c r="C49" s="88"/>
      <c r="D49" s="89"/>
      <c r="E49" s="90"/>
      <c r="F49" s="90"/>
      <c r="G49" s="48"/>
      <c r="H49" s="47"/>
      <c r="I49" s="33"/>
      <c r="J49" s="33"/>
      <c r="K49" s="33"/>
      <c r="M49" s="43"/>
    </row>
    <row r="50" spans="1:13" s="7" customFormat="1" x14ac:dyDescent="0.15">
      <c r="A50" s="136"/>
      <c r="B50" s="137"/>
      <c r="C50" s="88"/>
      <c r="D50" s="89"/>
      <c r="E50" s="90"/>
      <c r="F50" s="90"/>
      <c r="G50" s="48"/>
      <c r="H50" s="47"/>
      <c r="I50" s="33"/>
      <c r="J50" s="33"/>
      <c r="K50" s="33"/>
      <c r="M50" s="43"/>
    </row>
    <row r="51" spans="1:13" s="7" customFormat="1" x14ac:dyDescent="0.15">
      <c r="A51" s="136"/>
      <c r="B51" s="137"/>
      <c r="C51" s="88"/>
      <c r="D51" s="89"/>
      <c r="E51" s="90"/>
      <c r="F51" s="90"/>
      <c r="G51" s="48"/>
      <c r="H51" s="47"/>
      <c r="I51" s="33"/>
      <c r="J51" s="33"/>
      <c r="K51" s="33"/>
      <c r="M51" s="43"/>
    </row>
    <row r="52" spans="1:13" s="7" customFormat="1" x14ac:dyDescent="0.15">
      <c r="A52" s="136"/>
      <c r="B52" s="137"/>
      <c r="C52" s="88"/>
      <c r="D52" s="89"/>
      <c r="E52" s="90"/>
      <c r="F52" s="90"/>
      <c r="G52" s="48"/>
      <c r="H52" s="47"/>
      <c r="I52" s="33"/>
      <c r="J52" s="33"/>
      <c r="K52" s="33"/>
      <c r="M52" s="43"/>
    </row>
    <row r="53" spans="1:13" s="7" customFormat="1" x14ac:dyDescent="0.15">
      <c r="A53" s="136"/>
      <c r="B53" s="137"/>
      <c r="C53" s="88"/>
      <c r="D53" s="89"/>
      <c r="E53" s="90"/>
      <c r="F53" s="90"/>
      <c r="G53" s="48"/>
      <c r="H53" s="47"/>
      <c r="I53" s="33"/>
      <c r="J53" s="33"/>
      <c r="K53" s="33"/>
      <c r="M53" s="43"/>
    </row>
    <row r="54" spans="1:13" s="7" customFormat="1" x14ac:dyDescent="0.15">
      <c r="A54" s="136"/>
      <c r="B54" s="137"/>
      <c r="C54" s="88"/>
      <c r="D54" s="89"/>
      <c r="E54" s="90"/>
      <c r="F54" s="90"/>
      <c r="G54" s="48"/>
      <c r="H54" s="47"/>
      <c r="I54" s="33"/>
      <c r="J54" s="33"/>
      <c r="K54" s="33"/>
      <c r="M54" s="43"/>
    </row>
    <row r="55" spans="1:13" s="7" customFormat="1" x14ac:dyDescent="0.15">
      <c r="A55" s="136"/>
      <c r="B55" s="137"/>
      <c r="C55" s="88"/>
      <c r="D55" s="89"/>
      <c r="E55" s="90"/>
      <c r="F55" s="90"/>
      <c r="G55" s="48"/>
      <c r="H55" s="47"/>
      <c r="I55" s="33"/>
      <c r="J55" s="33"/>
      <c r="K55" s="33"/>
      <c r="M55" s="43"/>
    </row>
    <row r="56" spans="1:13" s="7" customFormat="1" x14ac:dyDescent="0.15">
      <c r="A56" s="136"/>
      <c r="B56" s="137"/>
      <c r="C56" s="88"/>
      <c r="D56" s="89"/>
      <c r="E56" s="90"/>
      <c r="F56" s="90"/>
      <c r="G56" s="48"/>
      <c r="H56" s="47"/>
      <c r="I56" s="33"/>
      <c r="J56" s="33"/>
      <c r="K56" s="33"/>
      <c r="M56" s="43"/>
    </row>
    <row r="57" spans="1:13" s="7" customFormat="1" x14ac:dyDescent="0.15">
      <c r="A57" s="136"/>
      <c r="B57" s="137"/>
      <c r="C57" s="88"/>
      <c r="D57" s="89"/>
      <c r="E57" s="90"/>
      <c r="F57" s="90"/>
      <c r="G57" s="48"/>
      <c r="H57" s="47"/>
      <c r="I57" s="33"/>
      <c r="J57" s="33"/>
      <c r="K57" s="33"/>
      <c r="M57" s="43"/>
    </row>
    <row r="58" spans="1:13" s="7" customFormat="1" x14ac:dyDescent="0.15">
      <c r="A58" s="136"/>
      <c r="B58" s="137"/>
      <c r="C58" s="88"/>
      <c r="D58" s="89"/>
      <c r="E58" s="90"/>
      <c r="F58" s="90"/>
      <c r="G58" s="48"/>
      <c r="H58" s="47"/>
      <c r="I58" s="33"/>
      <c r="J58" s="33"/>
      <c r="K58" s="33"/>
      <c r="M58" s="43"/>
    </row>
    <row r="59" spans="1:13" s="7" customFormat="1" x14ac:dyDescent="0.15">
      <c r="A59" s="136"/>
      <c r="B59" s="137"/>
      <c r="C59" s="88"/>
      <c r="D59" s="89"/>
      <c r="E59" s="90"/>
      <c r="F59" s="90"/>
      <c r="G59" s="48"/>
      <c r="H59" s="47"/>
      <c r="I59" s="33"/>
      <c r="J59" s="33"/>
      <c r="K59" s="33"/>
      <c r="M59" s="43"/>
    </row>
    <row r="60" spans="1:13" s="7" customFormat="1" x14ac:dyDescent="0.15">
      <c r="A60" s="136"/>
      <c r="B60" s="137"/>
      <c r="C60" s="88"/>
      <c r="D60" s="89"/>
      <c r="E60" s="90"/>
      <c r="F60" s="90"/>
      <c r="G60" s="48"/>
      <c r="H60" s="47"/>
      <c r="I60" s="33"/>
      <c r="J60" s="33"/>
      <c r="K60" s="33"/>
      <c r="M60" s="43"/>
    </row>
    <row r="61" spans="1:13" s="7" customFormat="1" x14ac:dyDescent="0.15">
      <c r="A61" s="136"/>
      <c r="B61" s="137"/>
      <c r="C61" s="88"/>
      <c r="D61" s="89"/>
      <c r="E61" s="90"/>
      <c r="F61" s="90"/>
      <c r="G61" s="48"/>
      <c r="H61" s="47"/>
      <c r="I61" s="33"/>
      <c r="J61" s="33"/>
      <c r="K61" s="33"/>
      <c r="M61" s="43"/>
    </row>
    <row r="62" spans="1:13" s="7" customFormat="1" x14ac:dyDescent="0.15">
      <c r="A62" s="136"/>
      <c r="B62" s="137"/>
      <c r="C62" s="88"/>
      <c r="D62" s="89"/>
      <c r="E62" s="90"/>
      <c r="F62" s="90"/>
      <c r="G62" s="48"/>
      <c r="H62" s="47"/>
      <c r="I62" s="33"/>
      <c r="J62" s="33"/>
      <c r="K62" s="33"/>
      <c r="M62" s="43"/>
    </row>
    <row r="63" spans="1:13" s="7" customFormat="1" x14ac:dyDescent="0.15">
      <c r="A63" s="102"/>
      <c r="B63" s="104"/>
      <c r="C63" s="88"/>
      <c r="D63" s="89"/>
      <c r="E63" s="90"/>
      <c r="F63" s="90"/>
      <c r="G63" s="48"/>
      <c r="H63" s="47"/>
      <c r="I63" s="33"/>
      <c r="J63" s="33"/>
      <c r="K63" s="33"/>
      <c r="M63" s="43"/>
    </row>
    <row r="64" spans="1:13" s="7" customFormat="1" x14ac:dyDescent="0.15">
      <c r="A64" s="102"/>
      <c r="B64" s="104"/>
      <c r="C64" s="88"/>
      <c r="D64" s="89"/>
      <c r="E64" s="90"/>
      <c r="F64" s="90"/>
      <c r="G64" s="48"/>
      <c r="H64" s="47"/>
      <c r="I64" s="33"/>
      <c r="J64" s="33"/>
      <c r="K64" s="33"/>
      <c r="M64" s="43"/>
    </row>
    <row r="65" spans="1:13" s="7" customFormat="1" x14ac:dyDescent="0.15">
      <c r="A65" s="102"/>
      <c r="B65" s="104"/>
      <c r="C65" s="88"/>
      <c r="D65" s="89"/>
      <c r="E65" s="90"/>
      <c r="F65" s="90"/>
      <c r="G65" s="48"/>
      <c r="H65" s="47"/>
      <c r="I65" s="33"/>
      <c r="J65" s="33"/>
      <c r="K65" s="33"/>
      <c r="M65" s="43"/>
    </row>
    <row r="66" spans="1:13" s="7" customFormat="1" x14ac:dyDescent="0.15">
      <c r="A66" s="102"/>
      <c r="B66" s="104"/>
      <c r="C66" s="88"/>
      <c r="D66" s="89"/>
      <c r="E66" s="90"/>
      <c r="F66" s="90"/>
      <c r="G66" s="48"/>
      <c r="H66" s="47"/>
      <c r="I66" s="33"/>
      <c r="J66" s="33"/>
      <c r="K66" s="33"/>
      <c r="M66" s="43"/>
    </row>
    <row r="67" spans="1:13" s="7" customFormat="1" x14ac:dyDescent="0.15">
      <c r="A67" s="102"/>
      <c r="B67" s="104"/>
      <c r="C67" s="88"/>
      <c r="D67" s="89"/>
      <c r="E67" s="90"/>
      <c r="F67" s="90"/>
      <c r="G67" s="48"/>
      <c r="H67" s="47"/>
      <c r="I67" s="33"/>
      <c r="J67" s="33"/>
      <c r="K67" s="33"/>
      <c r="M67" s="43"/>
    </row>
    <row r="68" spans="1:13" s="7" customFormat="1" x14ac:dyDescent="0.15">
      <c r="A68" s="102"/>
      <c r="B68" s="104"/>
      <c r="C68" s="88"/>
      <c r="D68" s="89"/>
      <c r="E68" s="90"/>
      <c r="F68" s="90"/>
      <c r="G68" s="48"/>
      <c r="H68" s="47"/>
      <c r="I68" s="33"/>
      <c r="J68" s="33"/>
      <c r="K68" s="33"/>
      <c r="M68" s="43"/>
    </row>
    <row r="69" spans="1:13" s="7" customFormat="1" x14ac:dyDescent="0.15">
      <c r="A69" s="102"/>
      <c r="B69" s="104"/>
      <c r="C69" s="88"/>
      <c r="D69" s="89"/>
      <c r="E69" s="90"/>
      <c r="F69" s="90"/>
      <c r="G69" s="48"/>
      <c r="H69" s="47"/>
      <c r="I69" s="33"/>
      <c r="J69" s="33"/>
      <c r="K69" s="33"/>
      <c r="M69" s="43"/>
    </row>
    <row r="70" spans="1:13" s="7" customFormat="1" x14ac:dyDescent="0.15">
      <c r="A70" s="102"/>
      <c r="B70" s="104"/>
      <c r="C70" s="88"/>
      <c r="D70" s="89"/>
      <c r="E70" s="90"/>
      <c r="F70" s="90"/>
      <c r="G70" s="48"/>
      <c r="H70" s="47"/>
      <c r="I70" s="33"/>
      <c r="J70" s="33"/>
      <c r="K70" s="33"/>
      <c r="M70" s="43"/>
    </row>
    <row r="71" spans="1:13" s="7" customFormat="1" x14ac:dyDescent="0.15">
      <c r="A71" s="102"/>
      <c r="B71" s="104"/>
      <c r="C71" s="88"/>
      <c r="D71" s="89"/>
      <c r="E71" s="90"/>
      <c r="F71" s="90"/>
      <c r="G71" s="48"/>
      <c r="H71" s="47"/>
      <c r="I71" s="33"/>
      <c r="J71" s="33"/>
      <c r="K71" s="33"/>
      <c r="M71" s="43"/>
    </row>
    <row r="72" spans="1:13" s="7" customFormat="1" x14ac:dyDescent="0.15">
      <c r="A72" s="102"/>
      <c r="B72" s="104"/>
      <c r="C72" s="88"/>
      <c r="D72" s="89"/>
      <c r="E72" s="90"/>
      <c r="F72" s="90"/>
      <c r="G72" s="48"/>
      <c r="H72" s="47"/>
      <c r="I72" s="33"/>
      <c r="J72" s="33"/>
      <c r="K72" s="33"/>
      <c r="M72" s="43"/>
    </row>
    <row r="73" spans="1:13" s="7" customFormat="1" x14ac:dyDescent="0.15">
      <c r="A73" s="102"/>
      <c r="B73" s="104"/>
      <c r="C73" s="88"/>
      <c r="D73" s="89"/>
      <c r="E73" s="90"/>
      <c r="F73" s="90"/>
      <c r="G73" s="48"/>
      <c r="H73" s="47"/>
      <c r="I73" s="33"/>
      <c r="J73" s="33"/>
      <c r="K73" s="33"/>
      <c r="M73" s="43"/>
    </row>
    <row r="74" spans="1:13" s="7" customFormat="1" x14ac:dyDescent="0.15">
      <c r="A74" s="102"/>
      <c r="B74" s="104"/>
      <c r="C74" s="88"/>
      <c r="D74" s="89"/>
      <c r="E74" s="90"/>
      <c r="F74" s="90"/>
      <c r="G74" s="48"/>
      <c r="H74" s="47"/>
      <c r="I74" s="33"/>
      <c r="J74" s="33"/>
      <c r="K74" s="33"/>
      <c r="M74" s="43"/>
    </row>
    <row r="75" spans="1:13" s="7" customFormat="1" x14ac:dyDescent="0.15">
      <c r="A75" s="102"/>
      <c r="B75" s="104"/>
      <c r="C75" s="88"/>
      <c r="D75" s="89"/>
      <c r="E75" s="90"/>
      <c r="F75" s="90"/>
      <c r="G75" s="48"/>
      <c r="H75" s="47"/>
      <c r="I75" s="33"/>
      <c r="J75" s="33"/>
      <c r="K75" s="33"/>
      <c r="M75" s="43"/>
    </row>
    <row r="76" spans="1:13" s="7" customFormat="1" x14ac:dyDescent="0.15">
      <c r="A76" s="102"/>
      <c r="B76" s="104"/>
      <c r="C76" s="88"/>
      <c r="D76" s="89"/>
      <c r="E76" s="90"/>
      <c r="F76" s="90"/>
      <c r="G76" s="48"/>
      <c r="H76" s="47"/>
      <c r="I76" s="33"/>
      <c r="J76" s="33"/>
      <c r="K76" s="33"/>
      <c r="M76" s="43"/>
    </row>
    <row r="77" spans="1:13" s="7" customFormat="1" x14ac:dyDescent="0.15">
      <c r="A77" s="102"/>
      <c r="B77" s="104"/>
      <c r="C77" s="88"/>
      <c r="D77" s="89"/>
      <c r="E77" s="90"/>
      <c r="F77" s="90"/>
      <c r="G77" s="48"/>
      <c r="H77" s="47"/>
      <c r="I77" s="33"/>
      <c r="J77" s="33"/>
      <c r="K77" s="33"/>
      <c r="M77" s="43"/>
    </row>
    <row r="78" spans="1:13" s="7" customFormat="1" x14ac:dyDescent="0.15">
      <c r="A78" s="102"/>
      <c r="B78" s="104"/>
      <c r="C78" s="88"/>
      <c r="D78" s="89"/>
      <c r="E78" s="90"/>
      <c r="F78" s="90"/>
      <c r="G78" s="48"/>
      <c r="H78" s="47"/>
      <c r="I78" s="33"/>
      <c r="J78" s="33"/>
      <c r="K78" s="33"/>
      <c r="M78" s="43"/>
    </row>
    <row r="79" spans="1:13" s="7" customFormat="1" x14ac:dyDescent="0.15">
      <c r="A79" s="102"/>
      <c r="B79" s="104"/>
      <c r="C79" s="88"/>
      <c r="D79" s="89"/>
      <c r="E79" s="90"/>
      <c r="F79" s="90"/>
      <c r="G79" s="48"/>
      <c r="H79" s="47"/>
      <c r="I79" s="33"/>
      <c r="J79" s="33"/>
      <c r="K79" s="33"/>
      <c r="M79" s="43"/>
    </row>
    <row r="80" spans="1:13" s="7" customFormat="1" x14ac:dyDescent="0.15">
      <c r="A80" s="102"/>
      <c r="B80" s="104"/>
      <c r="C80" s="88"/>
      <c r="D80" s="89"/>
      <c r="E80" s="90"/>
      <c r="F80" s="90"/>
      <c r="G80" s="48"/>
      <c r="H80" s="47"/>
      <c r="I80" s="33"/>
      <c r="J80" s="33"/>
      <c r="K80" s="33"/>
      <c r="M80" s="43"/>
    </row>
    <row r="81" spans="1:13" s="7" customFormat="1" x14ac:dyDescent="0.15">
      <c r="A81" s="102"/>
      <c r="B81" s="104"/>
      <c r="C81" s="88"/>
      <c r="D81" s="89"/>
      <c r="E81" s="90"/>
      <c r="F81" s="90"/>
      <c r="G81" s="48"/>
      <c r="H81" s="47"/>
      <c r="I81" s="33"/>
      <c r="J81" s="33"/>
      <c r="K81" s="33"/>
      <c r="M81" s="43"/>
    </row>
    <row r="82" spans="1:13" s="7" customFormat="1" x14ac:dyDescent="0.15">
      <c r="A82" s="102"/>
      <c r="B82" s="104"/>
      <c r="C82" s="88"/>
      <c r="D82" s="89"/>
      <c r="E82" s="90"/>
      <c r="F82" s="90"/>
      <c r="G82" s="48"/>
      <c r="H82" s="47"/>
      <c r="I82" s="33"/>
      <c r="J82" s="33"/>
      <c r="K82" s="33"/>
      <c r="M82" s="43"/>
    </row>
    <row r="83" spans="1:13" s="7" customFormat="1" x14ac:dyDescent="0.15">
      <c r="A83" s="136"/>
      <c r="B83" s="137"/>
      <c r="C83" s="88"/>
      <c r="D83" s="89"/>
      <c r="E83" s="90"/>
      <c r="F83" s="90"/>
      <c r="G83" s="48"/>
      <c r="H83" s="47"/>
      <c r="I83" s="33"/>
      <c r="J83" s="33"/>
      <c r="K83" s="33"/>
      <c r="M83" s="43"/>
    </row>
    <row r="84" spans="1:13" s="7" customFormat="1" x14ac:dyDescent="0.15">
      <c r="A84" s="136"/>
      <c r="B84" s="137"/>
      <c r="C84" s="88"/>
      <c r="D84" s="89"/>
      <c r="E84" s="90"/>
      <c r="F84" s="90"/>
      <c r="G84" s="48"/>
      <c r="H84" s="47"/>
      <c r="I84" s="33"/>
      <c r="J84" s="33"/>
      <c r="K84" s="33"/>
      <c r="M84" s="43"/>
    </row>
    <row r="85" spans="1:13" s="7" customFormat="1" x14ac:dyDescent="0.15">
      <c r="A85" s="136"/>
      <c r="B85" s="137"/>
      <c r="C85" s="88"/>
      <c r="D85" s="89"/>
      <c r="E85" s="90"/>
      <c r="F85" s="90"/>
      <c r="G85" s="48"/>
      <c r="H85" s="47"/>
      <c r="I85" s="33"/>
      <c r="J85" s="33"/>
      <c r="K85" s="33"/>
      <c r="M85" s="43"/>
    </row>
    <row r="86" spans="1:13" s="7" customFormat="1" x14ac:dyDescent="0.15">
      <c r="A86" s="102"/>
      <c r="B86" s="104"/>
      <c r="C86" s="88"/>
      <c r="D86" s="89"/>
      <c r="E86" s="90"/>
      <c r="F86" s="90"/>
      <c r="G86" s="48"/>
      <c r="H86" s="47"/>
      <c r="I86" s="33"/>
      <c r="J86" s="33"/>
      <c r="K86" s="33"/>
      <c r="M86" s="43"/>
    </row>
    <row r="87" spans="1:13" s="7" customFormat="1" ht="14" thickBot="1" x14ac:dyDescent="0.2">
      <c r="A87" s="106"/>
      <c r="B87" s="107"/>
      <c r="C87" s="91"/>
      <c r="D87" s="92"/>
      <c r="E87" s="93"/>
      <c r="F87" s="93"/>
      <c r="G87" s="45"/>
      <c r="H87" s="44"/>
      <c r="I87" s="33"/>
      <c r="J87" s="33"/>
      <c r="K87" s="33"/>
      <c r="M87" s="43"/>
    </row>
    <row r="88" spans="1:13" s="7" customFormat="1" ht="14" thickBot="1" x14ac:dyDescent="0.2">
      <c r="A88" s="6"/>
      <c r="C88" s="6"/>
      <c r="D88" s="6"/>
      <c r="E88" s="6"/>
      <c r="F88" s="6"/>
      <c r="G88" s="6"/>
      <c r="H88" s="78">
        <f>SUM(H16:H87)</f>
        <v>76177</v>
      </c>
      <c r="I88" s="33"/>
      <c r="J88" s="33"/>
      <c r="K88" s="33"/>
      <c r="M88" s="43"/>
    </row>
    <row r="89" spans="1:13" ht="18" customHeight="1" x14ac:dyDescent="0.2">
      <c r="A89" s="32"/>
      <c r="C89" s="32"/>
      <c r="D89" s="32"/>
      <c r="E89" s="32"/>
      <c r="F89" s="32"/>
      <c r="G89" s="32"/>
      <c r="I89" s="30"/>
      <c r="J89" s="30"/>
      <c r="K89" s="30"/>
      <c r="M89" s="31"/>
    </row>
  </sheetData>
  <sheetProtection algorithmName="SHA-512" hashValue="Q4LN+/8BHdlqxPDtDZiWdPifJtrC3S2ful1fxCCIwkGE/u8dd0GzJz0vjStXhOLh//Fv440WIPza2P8XC202qw==" saltValue="F9yYsE99y1wxidV6uKQ3dg==" spinCount="100000" sheet="1" objects="1" scenarios="1" selectLockedCells="1"/>
  <mergeCells count="52">
    <mergeCell ref="A35:B35"/>
    <mergeCell ref="A34:B34"/>
    <mergeCell ref="A33:B33"/>
    <mergeCell ref="A32:B32"/>
    <mergeCell ref="A31:B31"/>
    <mergeCell ref="A83:B83"/>
    <mergeCell ref="A84:B84"/>
    <mergeCell ref="A85:B85"/>
    <mergeCell ref="A36:B36"/>
    <mergeCell ref="A37:B37"/>
    <mergeCell ref="A38:B38"/>
    <mergeCell ref="A39:B39"/>
    <mergeCell ref="A40:B40"/>
    <mergeCell ref="A41:B41"/>
    <mergeCell ref="A42:B42"/>
    <mergeCell ref="A43:B43"/>
    <mergeCell ref="A58:B58"/>
    <mergeCell ref="A59:B59"/>
    <mergeCell ref="A60:B60"/>
    <mergeCell ref="A61:B61"/>
    <mergeCell ref="A62:B62"/>
    <mergeCell ref="A23:B23"/>
    <mergeCell ref="A24:B24"/>
    <mergeCell ref="A25:B25"/>
    <mergeCell ref="A26:B26"/>
    <mergeCell ref="A30:B30"/>
    <mergeCell ref="A28:B28"/>
    <mergeCell ref="A27:B27"/>
    <mergeCell ref="A18:B18"/>
    <mergeCell ref="A19:B19"/>
    <mergeCell ref="A20:B20"/>
    <mergeCell ref="A21:B21"/>
    <mergeCell ref="A22:B22"/>
    <mergeCell ref="A12:H12"/>
    <mergeCell ref="A13:H13"/>
    <mergeCell ref="A15:B15"/>
    <mergeCell ref="A16:B16"/>
    <mergeCell ref="A17:B17"/>
    <mergeCell ref="A57:B57"/>
    <mergeCell ref="A56:B56"/>
    <mergeCell ref="A55:B55"/>
    <mergeCell ref="A54:B54"/>
    <mergeCell ref="A53:B53"/>
    <mergeCell ref="A47:B47"/>
    <mergeCell ref="A46:B46"/>
    <mergeCell ref="A45:B45"/>
    <mergeCell ref="A44:B44"/>
    <mergeCell ref="A52:B52"/>
    <mergeCell ref="A51:B51"/>
    <mergeCell ref="A50:B50"/>
    <mergeCell ref="A49:B49"/>
    <mergeCell ref="A48:B48"/>
  </mergeCells>
  <dataValidations count="2">
    <dataValidation showInputMessage="1" showErrorMessage="1" error="Veuillez sélectionner l'une des trois propositions" sqref="G88" xr:uid="{4DB4145E-D39D-448B-8353-A454AF5BE73F}"/>
    <dataValidation type="list" showInputMessage="1" showErrorMessage="1" error="Veuillez sélectionner l'une des trois propositions" sqref="G16:G87" xr:uid="{8E5AA405-4B33-40B2-81FF-7ECF9EA3B0FA}">
      <formula1>"Financière,En nature,Mixte"</formula1>
    </dataValidation>
  </dataValidations>
  <pageMargins left="0.70866141732283472" right="0.70866141732283472" top="0.74803149606299213" bottom="0.74803149606299213" header="0.31496062992125984" footer="0.31496062992125984"/>
  <pageSetup paperSize="9" scale="5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AC09-9BCB-4009-9411-C8F5A1EF48E9}">
  <sheetPr>
    <pageSetUpPr fitToPage="1"/>
  </sheetPr>
  <dimension ref="A1:H45"/>
  <sheetViews>
    <sheetView showGridLines="0" zoomScaleNormal="100" zoomScaleSheetLayoutView="100" workbookViewId="0">
      <selection activeCell="A21" sqref="A21"/>
    </sheetView>
  </sheetViews>
  <sheetFormatPr baseColWidth="10" defaultColWidth="11.3984375" defaultRowHeight="13" x14ac:dyDescent="0.15"/>
  <cols>
    <col min="1" max="1" width="31.19921875" customWidth="1"/>
    <col min="2" max="2" width="26.3984375" customWidth="1"/>
    <col min="3" max="3" width="46.796875" customWidth="1"/>
    <col min="4" max="4" width="2.796875" customWidth="1"/>
    <col min="5" max="6" width="11.19921875" customWidth="1"/>
    <col min="7" max="7" width="55.3984375" customWidth="1"/>
    <col min="8" max="8" width="11.3984375" customWidth="1"/>
  </cols>
  <sheetData>
    <row r="1" spans="1:8" ht="18" x14ac:dyDescent="0.2">
      <c r="A1" s="30" t="s">
        <v>61</v>
      </c>
      <c r="D1" s="30"/>
      <c r="E1" s="30"/>
      <c r="F1" s="30"/>
      <c r="H1" s="31"/>
    </row>
    <row r="2" spans="1:8" ht="18" x14ac:dyDescent="0.2">
      <c r="A2" s="7"/>
      <c r="C2" s="30"/>
      <c r="D2" s="30"/>
      <c r="E2" s="30"/>
      <c r="F2" s="30"/>
      <c r="H2" s="31"/>
    </row>
    <row r="3" spans="1:8" ht="18" x14ac:dyDescent="0.2">
      <c r="C3" s="30"/>
      <c r="D3" s="30"/>
      <c r="E3" s="30"/>
      <c r="F3" s="30"/>
      <c r="H3" s="31"/>
    </row>
    <row r="4" spans="1:8" ht="18" x14ac:dyDescent="0.2">
      <c r="A4" s="76"/>
      <c r="C4" s="30"/>
      <c r="D4" s="30"/>
      <c r="E4" s="30"/>
      <c r="F4" s="30"/>
      <c r="H4" s="31"/>
    </row>
    <row r="5" spans="1:8" x14ac:dyDescent="0.15">
      <c r="A5" s="9"/>
      <c r="B5" s="9"/>
      <c r="C5" s="9"/>
      <c r="D5" s="9"/>
      <c r="E5" s="9"/>
      <c r="F5" s="9"/>
      <c r="H5" s="10"/>
    </row>
    <row r="6" spans="1:8" x14ac:dyDescent="0.15">
      <c r="A6" s="77" t="s">
        <v>12</v>
      </c>
      <c r="B6" s="98"/>
      <c r="C6" s="9"/>
      <c r="D6" s="9"/>
      <c r="E6" s="9"/>
      <c r="F6" s="9"/>
      <c r="H6" s="10"/>
    </row>
    <row r="7" spans="1:8" x14ac:dyDescent="0.15">
      <c r="A7" s="77" t="s">
        <v>72</v>
      </c>
      <c r="B7" s="108">
        <v>2025</v>
      </c>
      <c r="C7" s="9"/>
      <c r="D7" s="9"/>
      <c r="E7" s="9"/>
      <c r="F7" s="9"/>
      <c r="H7" s="10"/>
    </row>
    <row r="8" spans="1:8" x14ac:dyDescent="0.15">
      <c r="B8" s="109"/>
      <c r="C8" s="9"/>
      <c r="D8" s="9"/>
      <c r="E8" s="9"/>
      <c r="F8" s="9"/>
      <c r="H8" s="10"/>
    </row>
    <row r="9" spans="1:8" x14ac:dyDescent="0.15">
      <c r="C9" s="9"/>
      <c r="D9" s="9"/>
      <c r="E9" s="9"/>
      <c r="F9" s="9"/>
      <c r="H9" s="10"/>
    </row>
    <row r="10" spans="1:8" ht="36" customHeight="1" x14ac:dyDescent="0.15">
      <c r="A10" s="110" t="s">
        <v>6</v>
      </c>
      <c r="B10" s="126" t="str">
        <f>'Comptes annuels'!B9</f>
        <v>Parti socialiste lausannois</v>
      </c>
      <c r="C10" s="113"/>
    </row>
    <row r="11" spans="1:8" ht="14" thickBot="1" x14ac:dyDescent="0.2">
      <c r="A11" s="32"/>
      <c r="C11" s="32"/>
      <c r="D11" s="9"/>
      <c r="E11" s="9"/>
      <c r="F11" s="9"/>
      <c r="H11" s="10"/>
    </row>
    <row r="12" spans="1:8" s="124" customFormat="1" ht="27" customHeight="1" thickBot="1" x14ac:dyDescent="0.2">
      <c r="A12" s="127" t="s">
        <v>62</v>
      </c>
      <c r="B12" s="128" t="s">
        <v>63</v>
      </c>
      <c r="C12" s="129" t="s">
        <v>73</v>
      </c>
    </row>
    <row r="13" spans="1:8" s="7" customFormat="1" x14ac:dyDescent="0.15">
      <c r="A13" s="130"/>
      <c r="B13" s="131"/>
      <c r="C13" s="132"/>
    </row>
    <row r="14" spans="1:8" s="7" customFormat="1" x14ac:dyDescent="0.15">
      <c r="A14" s="49"/>
      <c r="B14" s="51"/>
      <c r="C14" s="99"/>
    </row>
    <row r="15" spans="1:8" s="7" customFormat="1" x14ac:dyDescent="0.15">
      <c r="A15" s="49"/>
      <c r="B15" s="51"/>
      <c r="C15" s="99"/>
    </row>
    <row r="16" spans="1:8" s="7" customFormat="1" x14ac:dyDescent="0.15">
      <c r="A16" s="49"/>
      <c r="B16" s="51"/>
      <c r="C16" s="99"/>
    </row>
    <row r="17" spans="1:3" s="7" customFormat="1" x14ac:dyDescent="0.15">
      <c r="A17" s="49"/>
      <c r="B17" s="51"/>
      <c r="C17" s="99"/>
    </row>
    <row r="18" spans="1:3" s="7" customFormat="1" x14ac:dyDescent="0.15">
      <c r="A18" s="49"/>
      <c r="B18" s="51"/>
      <c r="C18" s="99"/>
    </row>
    <row r="19" spans="1:3" s="7" customFormat="1" x14ac:dyDescent="0.15">
      <c r="A19" s="49"/>
      <c r="B19" s="51"/>
      <c r="C19" s="99"/>
    </row>
    <row r="20" spans="1:3" s="7" customFormat="1" x14ac:dyDescent="0.15">
      <c r="A20" s="49"/>
      <c r="B20" s="51"/>
      <c r="C20" s="99"/>
    </row>
    <row r="21" spans="1:3" s="7" customFormat="1" x14ac:dyDescent="0.15">
      <c r="A21" s="49"/>
      <c r="B21" s="51"/>
      <c r="C21" s="99"/>
    </row>
    <row r="22" spans="1:3" s="7" customFormat="1" x14ac:dyDescent="0.15">
      <c r="A22" s="49"/>
      <c r="B22" s="51"/>
      <c r="C22" s="99"/>
    </row>
    <row r="23" spans="1:3" s="7" customFormat="1" x14ac:dyDescent="0.15">
      <c r="A23" s="49"/>
      <c r="B23" s="51"/>
      <c r="C23" s="99"/>
    </row>
    <row r="24" spans="1:3" s="7" customFormat="1" x14ac:dyDescent="0.15">
      <c r="A24" s="49"/>
      <c r="B24" s="51"/>
      <c r="C24" s="99"/>
    </row>
    <row r="25" spans="1:3" s="7" customFormat="1" x14ac:dyDescent="0.15">
      <c r="A25" s="49"/>
      <c r="B25" s="51"/>
      <c r="C25" s="99"/>
    </row>
    <row r="26" spans="1:3" s="7" customFormat="1" x14ac:dyDescent="0.15">
      <c r="A26" s="49"/>
      <c r="B26" s="51"/>
      <c r="C26" s="99"/>
    </row>
    <row r="27" spans="1:3" s="7" customFormat="1" x14ac:dyDescent="0.15">
      <c r="A27" s="49"/>
      <c r="B27" s="51"/>
      <c r="C27" s="99"/>
    </row>
    <row r="28" spans="1:3" s="7" customFormat="1" x14ac:dyDescent="0.15">
      <c r="A28" s="49"/>
      <c r="B28" s="51"/>
      <c r="C28" s="99"/>
    </row>
    <row r="29" spans="1:3" s="7" customFormat="1" x14ac:dyDescent="0.15">
      <c r="A29" s="49"/>
      <c r="B29" s="51"/>
      <c r="C29" s="99"/>
    </row>
    <row r="30" spans="1:3" s="7" customFormat="1" x14ac:dyDescent="0.15">
      <c r="A30" s="49"/>
      <c r="B30" s="51"/>
      <c r="C30" s="99"/>
    </row>
    <row r="31" spans="1:3" s="7" customFormat="1" x14ac:dyDescent="0.15">
      <c r="A31" s="49"/>
      <c r="B31" s="51"/>
      <c r="C31" s="99"/>
    </row>
    <row r="32" spans="1:3" s="7" customFormat="1" x14ac:dyDescent="0.15">
      <c r="A32" s="49"/>
      <c r="B32" s="51"/>
      <c r="C32" s="99"/>
    </row>
    <row r="33" spans="1:8" s="7" customFormat="1" x14ac:dyDescent="0.15">
      <c r="A33" s="49"/>
      <c r="B33" s="51"/>
      <c r="C33" s="99"/>
    </row>
    <row r="34" spans="1:8" s="7" customFormat="1" x14ac:dyDescent="0.15">
      <c r="A34" s="49"/>
      <c r="B34" s="51"/>
      <c r="C34" s="99"/>
    </row>
    <row r="35" spans="1:8" s="7" customFormat="1" x14ac:dyDescent="0.15">
      <c r="A35" s="49"/>
      <c r="B35" s="51"/>
      <c r="C35" s="99"/>
    </row>
    <row r="36" spans="1:8" s="7" customFormat="1" x14ac:dyDescent="0.15">
      <c r="A36" s="49"/>
      <c r="B36" s="51"/>
      <c r="C36" s="99"/>
    </row>
    <row r="37" spans="1:8" s="7" customFormat="1" x14ac:dyDescent="0.15">
      <c r="A37" s="49"/>
      <c r="B37" s="51"/>
      <c r="C37" s="99"/>
    </row>
    <row r="38" spans="1:8" s="7" customFormat="1" x14ac:dyDescent="0.15">
      <c r="A38" s="49"/>
      <c r="B38" s="51"/>
      <c r="C38" s="99"/>
    </row>
    <row r="39" spans="1:8" s="7" customFormat="1" x14ac:dyDescent="0.15">
      <c r="A39" s="49"/>
      <c r="B39" s="51"/>
      <c r="C39" s="99"/>
    </row>
    <row r="40" spans="1:8" s="7" customFormat="1" x14ac:dyDescent="0.15">
      <c r="A40" s="49"/>
      <c r="B40" s="51"/>
      <c r="C40" s="99"/>
    </row>
    <row r="41" spans="1:8" s="7" customFormat="1" x14ac:dyDescent="0.15">
      <c r="A41" s="49"/>
      <c r="B41" s="51"/>
      <c r="C41" s="99"/>
    </row>
    <row r="42" spans="1:8" s="7" customFormat="1" ht="14" thickBot="1" x14ac:dyDescent="0.2">
      <c r="A42" s="46"/>
      <c r="B42" s="100"/>
      <c r="C42" s="101"/>
    </row>
    <row r="43" spans="1:8" s="7" customFormat="1" ht="14" thickBot="1" x14ac:dyDescent="0.2">
      <c r="A43" s="79"/>
      <c r="B43" s="78">
        <f>SUM(B13:B42)</f>
        <v>0</v>
      </c>
      <c r="C43" s="80"/>
    </row>
    <row r="44" spans="1:8" s="7" customFormat="1" x14ac:dyDescent="0.15">
      <c r="A44" s="6"/>
      <c r="C44" s="6"/>
    </row>
    <row r="45" spans="1:8" ht="18" customHeight="1" x14ac:dyDescent="0.2">
      <c r="A45" s="32"/>
      <c r="C45" s="32"/>
      <c r="D45" s="30"/>
      <c r="E45" s="30"/>
      <c r="F45" s="30"/>
      <c r="H45" s="31"/>
    </row>
  </sheetData>
  <sheetProtection algorithmName="SHA-512" hashValue="smetfN0jKvpQPBBykd3yJlQk0So7C8TteuoYbk4npPQQYjfZ23riqVAT7WlgkM8viUdTJxkfeLaE5KHWdEiZVA==" saltValue="KIpsSmZvxgjrOnVN6thC8w==" spinCount="100000" sheet="1" objects="1" scenarios="1" selectLockedCells="1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6"/>
  <dimension ref="A1:B7"/>
  <sheetViews>
    <sheetView workbookViewId="0">
      <selection activeCell="B1" sqref="B1"/>
    </sheetView>
  </sheetViews>
  <sheetFormatPr baseColWidth="10" defaultRowHeight="13" x14ac:dyDescent="0.15"/>
  <cols>
    <col min="1" max="1" width="62.796875" customWidth="1"/>
    <col min="2" max="2" width="30.19921875" customWidth="1"/>
  </cols>
  <sheetData>
    <row r="1" spans="1:2" x14ac:dyDescent="0.15">
      <c r="A1" s="1" t="s">
        <v>0</v>
      </c>
      <c r="B1" s="2">
        <v>2018</v>
      </c>
    </row>
    <row r="2" spans="1:2" x14ac:dyDescent="0.15">
      <c r="A2" s="1" t="s">
        <v>1</v>
      </c>
      <c r="B2" s="3">
        <v>41</v>
      </c>
    </row>
    <row r="3" spans="1:2" x14ac:dyDescent="0.15">
      <c r="A3" s="1" t="s">
        <v>2</v>
      </c>
      <c r="B3" s="4">
        <f>B2/5</f>
        <v>8.1999999999999993</v>
      </c>
    </row>
    <row r="4" spans="1:2" x14ac:dyDescent="0.15">
      <c r="A4" s="1" t="s">
        <v>3</v>
      </c>
      <c r="B4" s="5">
        <f>249-13</f>
        <v>236</v>
      </c>
    </row>
    <row r="5" spans="1:2" x14ac:dyDescent="0.15">
      <c r="A5" s="1" t="s">
        <v>4</v>
      </c>
      <c r="B5" s="4">
        <f>B4*B3</f>
        <v>1935.1999999999998</v>
      </c>
    </row>
    <row r="7" spans="1:2" x14ac:dyDescent="0.15">
      <c r="A7" s="1" t="s">
        <v>5</v>
      </c>
      <c r="B7" s="5">
        <f>(249-13)/5</f>
        <v>47.2</v>
      </c>
    </row>
  </sheetData>
  <dataValidations count="1">
    <dataValidation type="list" showInputMessage="1" showErrorMessage="1" sqref="B1" xr:uid="{00000000-0002-0000-0400-000000000000}">
      <formula1>$A$72:$A$85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2. OAW Excel" ma:contentTypeID="0x0101006A2355BC6FAA4041BF7383BF2EC0A44700549168A297175244A313115B18FEB51100E5C9779068C7994CBF3391D62B322D6D" ma:contentTypeVersion="0" ma:contentTypeDescription="Crée un document." ma:contentTypeScope="" ma:versionID="b76aabf8d0a38a0aebcb7708661a784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dc2724ea5eeb8e9e423cfa8c225edd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704209-2674-4D8B-9915-5B3315F9843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AAC5634-6124-450A-9977-FF0C9F388C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6E13B8-7B2C-4562-81C7-3FB548BD4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Comptes annuels</vt:lpstr>
      <vt:lpstr>Dons&amp;libéralités</vt:lpstr>
      <vt:lpstr>Dons anonymes</vt:lpstr>
      <vt:lpstr>Feuil3</vt:lpstr>
      <vt:lpstr>'Comptes annuels'!Print_Area</vt:lpstr>
      <vt:lpstr>'Dons anonymes'!Print_Area</vt:lpstr>
      <vt:lpstr>'Dons&amp;libéralités'!Print_Area</vt:lpstr>
      <vt:lpstr>'Dons anonymes'!Print_Titles</vt:lpstr>
      <vt:lpstr>'Dons&amp;libéralités'!Print_Titles</vt:lpstr>
    </vt:vector>
  </TitlesOfParts>
  <Company>BDO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RainotteNeven Sandrine</dc:creator>
  <cp:lastModifiedBy>Jules Confino</cp:lastModifiedBy>
  <cp:lastPrinted>2024-04-22T08:59:02Z</cp:lastPrinted>
  <dcterms:created xsi:type="dcterms:W3CDTF">2018-09-06T09:08:51Z</dcterms:created>
  <dcterms:modified xsi:type="dcterms:W3CDTF">2026-07-01T09:14:21Z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0x0101006A2355BC6FAA4041BF7383BF2EC0A44700549168A297175244A313115B18FEB51100E5C9779068C7994CBF3391D62B322D6D</vt:lpwstr>
  </property>
  <property fmtid="{D5CDD505-2E9C-101B-9397-08002B2CF9AE}" pid="3" name="TaxKeyword">
    <vt:lpwstr/>
  </property>
  <property fmtid="{D5CDD505-2E9C-101B-9397-08002B2CF9AE}" pid="4" name="TaxCatchAll">
    <vt:lpwstr/>
  </property>
  <property fmtid="{D5CDD505-2E9C-101B-9397-08002B2CF9AE}" pid="5" name="TaxKeywordTaxHTField">
    <vt:lpwstr/>
  </property>
</Properties>
</file>